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770"/>
  </bookViews>
  <sheets>
    <sheet name="A組（６チーム対戦表） " sheetId="23" r:id="rId1"/>
    <sheet name="Ｂ組（６チーム対戦表）" sheetId="24" r:id="rId2"/>
    <sheet name="Ｃ組（６チーム対戦表）" sheetId="25" r:id="rId3"/>
    <sheet name="Ｄ組（菊池Ｇ，５チーム対戦表）" sheetId="26" r:id="rId4"/>
  </sheets>
  <definedNames>
    <definedName name="_xlnm._FilterDatabase" localSheetId="0" hidden="1">'A組（６チーム対戦表） '!$B$5:$BB$90</definedName>
    <definedName name="_xlnm._FilterDatabase" localSheetId="1" hidden="1">'Ｂ組（６チーム対戦表）'!$B$5:$BB$90</definedName>
    <definedName name="_xlnm._FilterDatabase" localSheetId="2" hidden="1">'Ｃ組（６チーム対戦表）'!$B$5:$BB$90</definedName>
    <definedName name="_xlnm.Print_Area" localSheetId="0">'A組（６チーム対戦表） '!$A$1:$BB$83</definedName>
    <definedName name="_xlnm.Print_Area" localSheetId="1">'Ｂ組（６チーム対戦表）'!$A$1:$BB$83</definedName>
    <definedName name="_xlnm.Print_Area" localSheetId="2">'Ｃ組（６チーム対戦表）'!$A$1:$BB$83</definedName>
    <definedName name="_xlnm.Print_Area" localSheetId="3">'Ｄ組（菊池Ｇ，５チーム対戦表）'!$A$1:$BB$75</definedName>
  </definedNames>
  <calcPr calcId="145621"/>
</workbook>
</file>

<file path=xl/calcChain.xml><?xml version="1.0" encoding="utf-8"?>
<calcChain xmlns="http://schemas.openxmlformats.org/spreadsheetml/2006/main">
  <c r="AB5" i="24" l="1"/>
  <c r="B5" i="26"/>
  <c r="H5" i="26"/>
  <c r="M5" i="26"/>
  <c r="R5" i="26"/>
  <c r="W5" i="26"/>
  <c r="AB5" i="26"/>
  <c r="AG5" i="26"/>
  <c r="AL5" i="26"/>
  <c r="M8" i="26"/>
  <c r="O8" i="26" s="1"/>
  <c r="P8" i="26"/>
  <c r="H10" i="26" s="1"/>
  <c r="R8" i="26"/>
  <c r="T8" i="26" s="1"/>
  <c r="U8" i="26"/>
  <c r="W8" i="26"/>
  <c r="K14" i="26" s="1"/>
  <c r="Y8" i="26"/>
  <c r="Z8" i="26"/>
  <c r="AB8" i="26"/>
  <c r="AE8" i="26"/>
  <c r="AD8" i="26" s="1"/>
  <c r="AL8" i="26"/>
  <c r="AN8" i="26"/>
  <c r="AO8" i="26"/>
  <c r="H20" i="26" s="1"/>
  <c r="K10" i="26"/>
  <c r="R10" i="26"/>
  <c r="T10" i="26" s="1"/>
  <c r="U10" i="26"/>
  <c r="M12" i="26" s="1"/>
  <c r="W10" i="26"/>
  <c r="Y10" i="26"/>
  <c r="Z10" i="26"/>
  <c r="AB10" i="26"/>
  <c r="AE10" i="26"/>
  <c r="M16" i="26" s="1"/>
  <c r="O16" i="26" s="1"/>
  <c r="H12" i="26"/>
  <c r="K12" i="26"/>
  <c r="J12" i="26" s="1"/>
  <c r="W12" i="26"/>
  <c r="Y12" i="26" s="1"/>
  <c r="Z12" i="26"/>
  <c r="R14" i="26" s="1"/>
  <c r="AB12" i="26"/>
  <c r="AD12" i="26"/>
  <c r="AE12" i="26"/>
  <c r="H14" i="26"/>
  <c r="M14" i="26"/>
  <c r="P14" i="26"/>
  <c r="O14" i="26" s="1"/>
  <c r="AB14" i="26"/>
  <c r="AD14" i="26" s="1"/>
  <c r="AE14" i="26"/>
  <c r="H16" i="26"/>
  <c r="J16" i="26" s="1"/>
  <c r="K16" i="26"/>
  <c r="P16" i="26"/>
  <c r="R16" i="26"/>
  <c r="U16" i="26"/>
  <c r="T16" i="26" s="1"/>
  <c r="W16" i="26"/>
  <c r="AG16" i="26"/>
  <c r="AE18" i="26" s="1"/>
  <c r="BE18" i="26" s="1"/>
  <c r="AI16" i="26"/>
  <c r="AJ16" i="26"/>
  <c r="AB18" i="26"/>
  <c r="AD18" i="26"/>
  <c r="BD18" i="26" s="1"/>
  <c r="BB18" i="26"/>
  <c r="BF18" i="26"/>
  <c r="J20" i="26"/>
  <c r="K20" i="26"/>
  <c r="BB20" i="26"/>
  <c r="BF20" i="26"/>
  <c r="AG22" i="26"/>
  <c r="AL22" i="26"/>
  <c r="AN29" i="26" s="1"/>
  <c r="B23" i="26"/>
  <c r="AR27" i="26"/>
  <c r="AG29" i="26"/>
  <c r="AI29" i="26"/>
  <c r="AJ29" i="26"/>
  <c r="AL29" i="26"/>
  <c r="BI31" i="26"/>
  <c r="BJ31" i="26"/>
  <c r="BK31" i="26"/>
  <c r="BL31" i="26"/>
  <c r="I45" i="26"/>
  <c r="V45" i="26"/>
  <c r="AH45" i="26"/>
  <c r="AR45" i="26"/>
  <c r="I47" i="26"/>
  <c r="V47" i="26"/>
  <c r="AH47" i="26"/>
  <c r="AR47" i="26"/>
  <c r="I49" i="26"/>
  <c r="V49" i="26"/>
  <c r="AH49" i="26"/>
  <c r="AR49" i="26"/>
  <c r="I51" i="26"/>
  <c r="V51" i="26"/>
  <c r="AH51" i="26"/>
  <c r="AR51" i="26"/>
  <c r="I53" i="26"/>
  <c r="V53" i="26"/>
  <c r="AH53" i="26"/>
  <c r="AR53" i="26"/>
  <c r="V55" i="26"/>
  <c r="AR57" i="26"/>
  <c r="I61" i="26"/>
  <c r="V61" i="26"/>
  <c r="AH61" i="26"/>
  <c r="AR61" i="26"/>
  <c r="I63" i="26"/>
  <c r="V63" i="26"/>
  <c r="AH63" i="26"/>
  <c r="AR63" i="26"/>
  <c r="I65" i="26"/>
  <c r="V65" i="26"/>
  <c r="AH65" i="26"/>
  <c r="AR65" i="26"/>
  <c r="I67" i="26"/>
  <c r="V67" i="26"/>
  <c r="AH67" i="26"/>
  <c r="AR67" i="26"/>
  <c r="I69" i="26"/>
  <c r="V69" i="26"/>
  <c r="AH69" i="26"/>
  <c r="AR69" i="26"/>
  <c r="V73" i="26"/>
  <c r="AS12" i="26" l="1"/>
  <c r="AS14" i="26"/>
  <c r="BE20" i="26"/>
  <c r="BD20" i="26"/>
  <c r="J10" i="26"/>
  <c r="BE10" i="26" s="1"/>
  <c r="AS10" i="26"/>
  <c r="BD10" i="26"/>
  <c r="J14" i="26"/>
  <c r="BD14" i="26" s="1"/>
  <c r="AQ14" i="26" s="1"/>
  <c r="BD8" i="26"/>
  <c r="BE8" i="26"/>
  <c r="AU10" i="26"/>
  <c r="AD10" i="26"/>
  <c r="AO29" i="26"/>
  <c r="AU8" i="26"/>
  <c r="AS16" i="26"/>
  <c r="Z16" i="26"/>
  <c r="U14" i="26"/>
  <c r="T14" i="26" s="1"/>
  <c r="BE14" i="26" s="1"/>
  <c r="P12" i="26"/>
  <c r="AU12" i="26" s="1"/>
  <c r="AS8" i="26"/>
  <c r="AW8" i="26" s="1"/>
  <c r="AE8" i="25"/>
  <c r="AB8" i="25"/>
  <c r="AJ12" i="25"/>
  <c r="AG12" i="25"/>
  <c r="AE8" i="24"/>
  <c r="AJ12" i="24"/>
  <c r="AE8" i="23"/>
  <c r="AB8" i="23"/>
  <c r="AJ12" i="23"/>
  <c r="AG12" i="23"/>
  <c r="AW14" i="26" l="1"/>
  <c r="BB14" i="26" s="1"/>
  <c r="AU14" i="26"/>
  <c r="AW10" i="26"/>
  <c r="O12" i="26"/>
  <c r="AQ10" i="26"/>
  <c r="Y16" i="26"/>
  <c r="AU16" i="26"/>
  <c r="AW16" i="26" s="1"/>
  <c r="AQ8" i="26"/>
  <c r="AW12" i="26"/>
  <c r="AR81" i="25"/>
  <c r="AH81" i="25"/>
  <c r="V81" i="25"/>
  <c r="I81" i="25"/>
  <c r="AR79" i="25"/>
  <c r="AH79" i="25"/>
  <c r="V79" i="25"/>
  <c r="I79" i="25"/>
  <c r="AR77" i="25"/>
  <c r="AH77" i="25"/>
  <c r="V77" i="25"/>
  <c r="I77" i="25"/>
  <c r="AR71" i="25"/>
  <c r="AH71" i="25"/>
  <c r="V71" i="25"/>
  <c r="I71" i="25"/>
  <c r="AR69" i="25"/>
  <c r="AH69" i="25"/>
  <c r="V69" i="25"/>
  <c r="I69" i="25"/>
  <c r="AR67" i="25"/>
  <c r="AH67" i="25"/>
  <c r="V67" i="25"/>
  <c r="I67" i="25"/>
  <c r="AR65" i="25"/>
  <c r="AH65" i="25"/>
  <c r="V65" i="25"/>
  <c r="I65" i="25"/>
  <c r="AR63" i="25"/>
  <c r="AH63" i="25"/>
  <c r="V63" i="25"/>
  <c r="I63" i="25"/>
  <c r="AR61" i="25"/>
  <c r="AH61" i="25"/>
  <c r="V61" i="25"/>
  <c r="AR55" i="25"/>
  <c r="AH55" i="25"/>
  <c r="V55" i="25"/>
  <c r="I55" i="25"/>
  <c r="AR53" i="25"/>
  <c r="AH53" i="25"/>
  <c r="V53" i="25"/>
  <c r="I53" i="25"/>
  <c r="AR51" i="25"/>
  <c r="AH51" i="25"/>
  <c r="V51" i="25"/>
  <c r="AR49" i="25"/>
  <c r="AH49" i="25"/>
  <c r="V49" i="25"/>
  <c r="I49" i="25"/>
  <c r="AR47" i="25"/>
  <c r="AH47" i="25"/>
  <c r="V47" i="25"/>
  <c r="I47" i="25"/>
  <c r="AR45" i="25"/>
  <c r="AH45" i="25"/>
  <c r="V45" i="25"/>
  <c r="I45" i="25"/>
  <c r="I51" i="25" s="1"/>
  <c r="I61" i="25" s="1"/>
  <c r="B23" i="25"/>
  <c r="BF20" i="25"/>
  <c r="BE20" i="25"/>
  <c r="BD20" i="25"/>
  <c r="BB20" i="25"/>
  <c r="AE18" i="25"/>
  <c r="AB18" i="25"/>
  <c r="AJ16" i="25"/>
  <c r="AI16" i="25" s="1"/>
  <c r="AG16" i="25"/>
  <c r="W16" i="25"/>
  <c r="Y16" i="25" s="1"/>
  <c r="AJ14" i="25"/>
  <c r="W18" i="25" s="1"/>
  <c r="Y18" i="25" s="1"/>
  <c r="AG14" i="25"/>
  <c r="Z18" i="25" s="1"/>
  <c r="AE14" i="25"/>
  <c r="AD14" i="25"/>
  <c r="AB14" i="25"/>
  <c r="Z16" i="25" s="1"/>
  <c r="R14" i="25"/>
  <c r="R18" i="25"/>
  <c r="U18" i="25"/>
  <c r="AE12" i="25"/>
  <c r="R16" i="25" s="1"/>
  <c r="T16" i="25" s="1"/>
  <c r="AB12" i="25"/>
  <c r="U16" i="25" s="1"/>
  <c r="Z12" i="25"/>
  <c r="W12" i="25"/>
  <c r="U14" i="25" s="1"/>
  <c r="AJ10" i="25"/>
  <c r="M18" i="25" s="1"/>
  <c r="AG10" i="25"/>
  <c r="AI10" i="25" s="1"/>
  <c r="AE10" i="25"/>
  <c r="M16" i="25" s="1"/>
  <c r="AB10" i="25"/>
  <c r="P16" i="25" s="1"/>
  <c r="O16" i="25" s="1"/>
  <c r="Z10" i="25"/>
  <c r="M14" i="25" s="1"/>
  <c r="W10" i="25"/>
  <c r="P14" i="25" s="1"/>
  <c r="U10" i="25"/>
  <c r="M12" i="25" s="1"/>
  <c r="R10" i="25"/>
  <c r="P12" i="25" s="1"/>
  <c r="O12" i="25" s="1"/>
  <c r="K10" i="25"/>
  <c r="H10" i="25"/>
  <c r="J10" i="25" s="1"/>
  <c r="AJ8" i="25"/>
  <c r="H18" i="25" s="1"/>
  <c r="AG8" i="25"/>
  <c r="K18" i="25" s="1"/>
  <c r="J18" i="25" s="1"/>
  <c r="H16" i="25"/>
  <c r="K16" i="25"/>
  <c r="J16" i="25" s="1"/>
  <c r="Z8" i="25"/>
  <c r="H14" i="25" s="1"/>
  <c r="Y8" i="25"/>
  <c r="W8" i="25"/>
  <c r="K14" i="25" s="1"/>
  <c r="U8" i="25"/>
  <c r="H12" i="25" s="1"/>
  <c r="R8" i="25"/>
  <c r="K12" i="25" s="1"/>
  <c r="J12" i="25" s="1"/>
  <c r="P8" i="25"/>
  <c r="AU8" i="25" s="1"/>
  <c r="M8" i="25"/>
  <c r="O8" i="25" s="1"/>
  <c r="AG5" i="25"/>
  <c r="AB5" i="25"/>
  <c r="W5" i="25"/>
  <c r="R5" i="25"/>
  <c r="M5" i="25"/>
  <c r="H5" i="25"/>
  <c r="B5" i="25"/>
  <c r="AR81" i="24"/>
  <c r="AH81" i="24"/>
  <c r="V81" i="24"/>
  <c r="I81" i="24"/>
  <c r="AR79" i="24"/>
  <c r="AH79" i="24"/>
  <c r="V79" i="24"/>
  <c r="I79" i="24"/>
  <c r="AR77" i="24"/>
  <c r="AH77" i="24"/>
  <c r="V77" i="24"/>
  <c r="I77" i="24"/>
  <c r="AR71" i="24"/>
  <c r="AH71" i="24"/>
  <c r="V71" i="24"/>
  <c r="I71" i="24"/>
  <c r="AR69" i="24"/>
  <c r="AH69" i="24"/>
  <c r="V69" i="24"/>
  <c r="I69" i="24"/>
  <c r="AR67" i="24"/>
  <c r="AH67" i="24"/>
  <c r="V67" i="24"/>
  <c r="I67" i="24"/>
  <c r="AR65" i="24"/>
  <c r="AH65" i="24"/>
  <c r="V65" i="24"/>
  <c r="I65" i="24"/>
  <c r="AR63" i="24"/>
  <c r="AH63" i="24"/>
  <c r="V63" i="24"/>
  <c r="I63" i="24"/>
  <c r="AR61" i="24"/>
  <c r="AH61" i="24"/>
  <c r="V61" i="24"/>
  <c r="AR55" i="24"/>
  <c r="AH55" i="24"/>
  <c r="V55" i="24"/>
  <c r="I55" i="24"/>
  <c r="AR53" i="24"/>
  <c r="AH53" i="24"/>
  <c r="V53" i="24"/>
  <c r="I53" i="24"/>
  <c r="AR51" i="24"/>
  <c r="AH51" i="24"/>
  <c r="V51" i="24"/>
  <c r="AR49" i="24"/>
  <c r="AH49" i="24"/>
  <c r="V49" i="24"/>
  <c r="I49" i="24"/>
  <c r="AR47" i="24"/>
  <c r="AH47" i="24"/>
  <c r="V47" i="24"/>
  <c r="I47" i="24"/>
  <c r="AR45" i="24"/>
  <c r="AH45" i="24"/>
  <c r="V45" i="24"/>
  <c r="I45" i="24"/>
  <c r="I51" i="24" s="1"/>
  <c r="I61" i="24" s="1"/>
  <c r="B23" i="24"/>
  <c r="BF20" i="24"/>
  <c r="BE20" i="24"/>
  <c r="BD20" i="24"/>
  <c r="BB20" i="24"/>
  <c r="AB18" i="24"/>
  <c r="H18" i="24"/>
  <c r="AJ16" i="24"/>
  <c r="AG16" i="24"/>
  <c r="AE18" i="24" s="1"/>
  <c r="AD18" i="24" s="1"/>
  <c r="U16" i="24"/>
  <c r="AJ14" i="24"/>
  <c r="W18" i="24" s="1"/>
  <c r="AG14" i="24"/>
  <c r="Z18" i="24" s="1"/>
  <c r="AE14" i="24"/>
  <c r="W16" i="24" s="1"/>
  <c r="AB14" i="24"/>
  <c r="Z16" i="24" s="1"/>
  <c r="U14" i="24"/>
  <c r="R18" i="24"/>
  <c r="AG12" i="24"/>
  <c r="U18" i="24" s="1"/>
  <c r="AE12" i="24"/>
  <c r="R16" i="24" s="1"/>
  <c r="T16" i="24" s="1"/>
  <c r="AB12" i="24"/>
  <c r="Z12" i="24"/>
  <c r="R14" i="24" s="1"/>
  <c r="Y12" i="24"/>
  <c r="W12" i="24"/>
  <c r="P12" i="24"/>
  <c r="O12" i="24" s="1"/>
  <c r="AJ10" i="24"/>
  <c r="M18" i="24" s="1"/>
  <c r="AG10" i="24"/>
  <c r="P18" i="24" s="1"/>
  <c r="AE10" i="24"/>
  <c r="M16" i="24" s="1"/>
  <c r="O16" i="24" s="1"/>
  <c r="AB10" i="24"/>
  <c r="P16" i="24" s="1"/>
  <c r="Z10" i="24"/>
  <c r="M14" i="24" s="1"/>
  <c r="Y10" i="24"/>
  <c r="W10" i="24"/>
  <c r="P14" i="24" s="1"/>
  <c r="O14" i="24" s="1"/>
  <c r="U10" i="24"/>
  <c r="M12" i="24" s="1"/>
  <c r="T10" i="24"/>
  <c r="R10" i="24"/>
  <c r="K10" i="24"/>
  <c r="H10" i="24"/>
  <c r="J10" i="24" s="1"/>
  <c r="AJ8" i="24"/>
  <c r="AG8" i="24"/>
  <c r="K18" i="24" s="1"/>
  <c r="H16" i="24"/>
  <c r="J16" i="24" s="1"/>
  <c r="AB8" i="24"/>
  <c r="K16" i="24" s="1"/>
  <c r="Z8" i="24"/>
  <c r="H14" i="24" s="1"/>
  <c r="W8" i="24"/>
  <c r="K14" i="24" s="1"/>
  <c r="U8" i="24"/>
  <c r="H12" i="24" s="1"/>
  <c r="R8" i="24"/>
  <c r="T8" i="24" s="1"/>
  <c r="P8" i="24"/>
  <c r="M8" i="24"/>
  <c r="AG5" i="24"/>
  <c r="W5" i="24"/>
  <c r="R5" i="24"/>
  <c r="M5" i="24"/>
  <c r="H5" i="24"/>
  <c r="B5" i="24"/>
  <c r="BF16" i="26" l="1"/>
  <c r="BB16" i="26"/>
  <c r="BB8" i="26"/>
  <c r="BF8" i="26"/>
  <c r="BE12" i="26"/>
  <c r="BD12" i="26"/>
  <c r="BF10" i="26"/>
  <c r="BB10" i="26"/>
  <c r="BF14" i="26"/>
  <c r="BD16" i="26"/>
  <c r="BE16" i="26"/>
  <c r="T18" i="25"/>
  <c r="T18" i="24"/>
  <c r="AI12" i="25"/>
  <c r="O14" i="25"/>
  <c r="Y10" i="25"/>
  <c r="AD8" i="25"/>
  <c r="AS16" i="25"/>
  <c r="AD12" i="25"/>
  <c r="AS12" i="25"/>
  <c r="P18" i="25"/>
  <c r="O18" i="25" s="1"/>
  <c r="AS14" i="25"/>
  <c r="J14" i="25"/>
  <c r="T10" i="25"/>
  <c r="AI8" i="25"/>
  <c r="BE8" i="25" s="1"/>
  <c r="AU14" i="25"/>
  <c r="AS18" i="25"/>
  <c r="AI14" i="25"/>
  <c r="BE14" i="25" s="1"/>
  <c r="AU18" i="25"/>
  <c r="AU10" i="25"/>
  <c r="AU16" i="25"/>
  <c r="AW16" i="25" s="1"/>
  <c r="AD10" i="25"/>
  <c r="BE10" i="25" s="1"/>
  <c r="T8" i="25"/>
  <c r="AU12" i="25"/>
  <c r="AD18" i="25"/>
  <c r="BD18" i="25" s="1"/>
  <c r="T14" i="25"/>
  <c r="AW14" i="25"/>
  <c r="Y12" i="25"/>
  <c r="BD10" i="25"/>
  <c r="AS10" i="25"/>
  <c r="AS8" i="25"/>
  <c r="AW8" i="25" s="1"/>
  <c r="AI12" i="24"/>
  <c r="AS12" i="24"/>
  <c r="AD8" i="24"/>
  <c r="AD12" i="24"/>
  <c r="O18" i="24"/>
  <c r="AI10" i="24"/>
  <c r="AS10" i="24"/>
  <c r="J14" i="24"/>
  <c r="Y8" i="24"/>
  <c r="Y16" i="24"/>
  <c r="AD14" i="24"/>
  <c r="AU8" i="24"/>
  <c r="J18" i="24"/>
  <c r="AI8" i="24"/>
  <c r="AS18" i="24"/>
  <c r="Y18" i="24"/>
  <c r="AS14" i="24"/>
  <c r="AI14" i="24"/>
  <c r="AU10" i="24"/>
  <c r="AW10" i="24" s="1"/>
  <c r="AD10" i="24"/>
  <c r="BD10" i="24" s="1"/>
  <c r="AU16" i="24"/>
  <c r="K12" i="24"/>
  <c r="J12" i="24" s="1"/>
  <c r="BE12" i="24"/>
  <c r="AS16" i="24"/>
  <c r="AU18" i="24"/>
  <c r="AI16" i="24"/>
  <c r="BE16" i="24" s="1"/>
  <c r="T14" i="24"/>
  <c r="AU12" i="24"/>
  <c r="AW12" i="24" s="1"/>
  <c r="AU14" i="24"/>
  <c r="AW14" i="24" s="1"/>
  <c r="AS8" i="24"/>
  <c r="AW8" i="24" s="1"/>
  <c r="O8" i="24"/>
  <c r="BE8" i="24" s="1"/>
  <c r="BD12" i="25"/>
  <c r="BE12" i="25"/>
  <c r="BD14" i="25"/>
  <c r="BE16" i="25"/>
  <c r="BD16" i="25"/>
  <c r="BD14" i="24"/>
  <c r="BE14" i="24"/>
  <c r="BE18" i="24"/>
  <c r="BD8" i="24"/>
  <c r="BD12" i="24"/>
  <c r="BD16" i="24"/>
  <c r="BE10" i="24"/>
  <c r="BD18" i="24"/>
  <c r="AR81" i="23"/>
  <c r="AR77" i="23"/>
  <c r="AH81" i="23"/>
  <c r="AH77" i="23"/>
  <c r="V81" i="23"/>
  <c r="V77" i="23"/>
  <c r="I77" i="23"/>
  <c r="I81" i="23"/>
  <c r="AQ12" i="26" l="1"/>
  <c r="AW18" i="25"/>
  <c r="AQ18" i="24"/>
  <c r="AW12" i="25"/>
  <c r="AW10" i="25"/>
  <c r="AQ16" i="25"/>
  <c r="BB16" i="25" s="1"/>
  <c r="BD8" i="25"/>
  <c r="AQ8" i="25" s="1"/>
  <c r="BF8" i="25" s="1"/>
  <c r="AQ10" i="25"/>
  <c r="BF10" i="25" s="1"/>
  <c r="BE18" i="25"/>
  <c r="AQ18" i="25" s="1"/>
  <c r="BF16" i="25"/>
  <c r="AQ12" i="25"/>
  <c r="AQ14" i="25"/>
  <c r="AW16" i="24"/>
  <c r="AW18" i="24"/>
  <c r="BF18" i="24" s="1"/>
  <c r="AQ12" i="24"/>
  <c r="BF12" i="24" s="1"/>
  <c r="AQ10" i="24"/>
  <c r="BB10" i="24" s="1"/>
  <c r="AQ16" i="24"/>
  <c r="AQ14" i="24"/>
  <c r="AQ8" i="24"/>
  <c r="AR79" i="23"/>
  <c r="AH79" i="23"/>
  <c r="V79" i="23"/>
  <c r="I79" i="23"/>
  <c r="AR71" i="23"/>
  <c r="AH71" i="23"/>
  <c r="V71" i="23"/>
  <c r="I71" i="23"/>
  <c r="AR69" i="23"/>
  <c r="AH69" i="23"/>
  <c r="V69" i="23"/>
  <c r="I69" i="23"/>
  <c r="AR67" i="23"/>
  <c r="AH67" i="23"/>
  <c r="V67" i="23"/>
  <c r="I67" i="23"/>
  <c r="AR65" i="23"/>
  <c r="AH65" i="23"/>
  <c r="V65" i="23"/>
  <c r="I65" i="23"/>
  <c r="AR63" i="23"/>
  <c r="AH63" i="23"/>
  <c r="V63" i="23"/>
  <c r="I63" i="23"/>
  <c r="AR61" i="23"/>
  <c r="AH61" i="23"/>
  <c r="V61" i="23"/>
  <c r="AR55" i="23"/>
  <c r="AH55" i="23"/>
  <c r="V55" i="23"/>
  <c r="I55" i="23"/>
  <c r="AR53" i="23"/>
  <c r="AH53" i="23"/>
  <c r="V53" i="23"/>
  <c r="I53" i="23"/>
  <c r="AR51" i="23"/>
  <c r="AH51" i="23"/>
  <c r="V51" i="23"/>
  <c r="AR49" i="23"/>
  <c r="AH49" i="23"/>
  <c r="V49" i="23"/>
  <c r="I49" i="23"/>
  <c r="AR47" i="23"/>
  <c r="AH47" i="23"/>
  <c r="V47" i="23"/>
  <c r="I47" i="23"/>
  <c r="AR45" i="23"/>
  <c r="AH45" i="23"/>
  <c r="V45" i="23"/>
  <c r="I45" i="23"/>
  <c r="I51" i="23" s="1"/>
  <c r="I61" i="23" s="1"/>
  <c r="BB12" i="26" l="1"/>
  <c r="BF12" i="26"/>
  <c r="BB8" i="25"/>
  <c r="BB10" i="25"/>
  <c r="BB18" i="25"/>
  <c r="BF18" i="25"/>
  <c r="AZ18" i="25" s="1"/>
  <c r="BF14" i="25"/>
  <c r="BB14" i="25"/>
  <c r="BB12" i="25"/>
  <c r="BF12" i="25"/>
  <c r="AZ8" i="24"/>
  <c r="BB18" i="24"/>
  <c r="BF16" i="24"/>
  <c r="BB12" i="24"/>
  <c r="BF10" i="24"/>
  <c r="BB16" i="24"/>
  <c r="BF14" i="24"/>
  <c r="BB14" i="24"/>
  <c r="BF8" i="24"/>
  <c r="AZ12" i="24" s="1"/>
  <c r="BB8" i="24"/>
  <c r="B5" i="23"/>
  <c r="AZ12" i="26" l="1"/>
  <c r="R22" i="26" s="1"/>
  <c r="AZ8" i="26"/>
  <c r="H22" i="26" s="1"/>
  <c r="AZ16" i="26"/>
  <c r="AB22" i="26" s="1"/>
  <c r="AZ10" i="26"/>
  <c r="M22" i="26" s="1"/>
  <c r="AZ14" i="26"/>
  <c r="W22" i="26" s="1"/>
  <c r="AZ14" i="24"/>
  <c r="AZ10" i="24"/>
  <c r="AZ16" i="24"/>
  <c r="AZ18" i="24"/>
  <c r="AZ16" i="25"/>
  <c r="AZ12" i="25"/>
  <c r="AZ14" i="25"/>
  <c r="AZ8" i="25"/>
  <c r="AZ10" i="25"/>
  <c r="B23" i="23"/>
  <c r="BF20" i="23"/>
  <c r="BE20" i="23"/>
  <c r="BD20" i="23"/>
  <c r="BB20" i="23"/>
  <c r="AB18" i="23"/>
  <c r="AJ16" i="23"/>
  <c r="AG16" i="23"/>
  <c r="AE18" i="23" s="1"/>
  <c r="AJ14" i="23"/>
  <c r="W18" i="23" s="1"/>
  <c r="AG14" i="23"/>
  <c r="Z18" i="23" s="1"/>
  <c r="AE14" i="23"/>
  <c r="W16" i="23"/>
  <c r="AB14" i="23"/>
  <c r="Z16" i="23" s="1"/>
  <c r="R18" i="23"/>
  <c r="U18" i="23"/>
  <c r="AE12" i="23"/>
  <c r="R16" i="23"/>
  <c r="AB12" i="23"/>
  <c r="U16" i="23" s="1"/>
  <c r="T16" i="23" s="1"/>
  <c r="Z12" i="23"/>
  <c r="R14" i="23" s="1"/>
  <c r="W12" i="23"/>
  <c r="U14" i="23" s="1"/>
  <c r="AJ10" i="23"/>
  <c r="M18" i="23" s="1"/>
  <c r="AG10" i="23"/>
  <c r="P18" i="23"/>
  <c r="AE10" i="23"/>
  <c r="M16" i="23" s="1"/>
  <c r="O16" i="23" s="1"/>
  <c r="AB10" i="23"/>
  <c r="P16" i="23" s="1"/>
  <c r="Z10" i="23"/>
  <c r="M14" i="23" s="1"/>
  <c r="W10" i="23"/>
  <c r="P14" i="23"/>
  <c r="U10" i="23"/>
  <c r="M12" i="23"/>
  <c r="R10" i="23"/>
  <c r="P12" i="23" s="1"/>
  <c r="O12" i="23" s="1"/>
  <c r="K10" i="23"/>
  <c r="H10" i="23"/>
  <c r="AJ8" i="23"/>
  <c r="AI8" i="23" s="1"/>
  <c r="H18" i="23"/>
  <c r="AG8" i="23"/>
  <c r="K18" i="23" s="1"/>
  <c r="H16" i="23"/>
  <c r="K16" i="23"/>
  <c r="Z8" i="23"/>
  <c r="H14" i="23" s="1"/>
  <c r="W8" i="23"/>
  <c r="K14" i="23" s="1"/>
  <c r="U8" i="23"/>
  <c r="H12" i="23" s="1"/>
  <c r="J12" i="23" s="1"/>
  <c r="R8" i="23"/>
  <c r="P8" i="23"/>
  <c r="O8" i="23" s="1"/>
  <c r="M8" i="23"/>
  <c r="AG5" i="23"/>
  <c r="AB5" i="23"/>
  <c r="W5" i="23"/>
  <c r="R5" i="23"/>
  <c r="M5" i="23"/>
  <c r="H5" i="23"/>
  <c r="J18" i="23"/>
  <c r="J10" i="23"/>
  <c r="AI14" i="23"/>
  <c r="AS8" i="23"/>
  <c r="Y18" i="23"/>
  <c r="T14" i="23"/>
  <c r="K12" i="23"/>
  <c r="AE29" i="26" l="1"/>
  <c r="AB29" i="26"/>
  <c r="AD29" i="26"/>
  <c r="J29" i="26"/>
  <c r="K29" i="26"/>
  <c r="H29" i="26"/>
  <c r="M29" i="26"/>
  <c r="O29" i="26"/>
  <c r="P29" i="26"/>
  <c r="Z29" i="26"/>
  <c r="W29" i="26"/>
  <c r="Y29" i="26"/>
  <c r="T29" i="26"/>
  <c r="R29" i="26"/>
  <c r="U29" i="26"/>
  <c r="T18" i="23"/>
  <c r="AU18" i="23"/>
  <c r="AI12" i="23"/>
  <c r="AS14" i="23"/>
  <c r="Y10" i="23"/>
  <c r="O14" i="23"/>
  <c r="BE14" i="23" s="1"/>
  <c r="AD8" i="23"/>
  <c r="J16" i="23"/>
  <c r="BE16" i="23" s="1"/>
  <c r="AD12" i="23"/>
  <c r="AU16" i="23"/>
  <c r="O18" i="23"/>
  <c r="AI10" i="23"/>
  <c r="J14" i="23"/>
  <c r="AU14" i="23"/>
  <c r="AW14" i="23" s="1"/>
  <c r="Y8" i="23"/>
  <c r="BD8" i="23" s="1"/>
  <c r="AU12" i="23"/>
  <c r="T10" i="23"/>
  <c r="AS10" i="23"/>
  <c r="Y16" i="23"/>
  <c r="AD14" i="23"/>
  <c r="AS18" i="23"/>
  <c r="AW18" i="23" s="1"/>
  <c r="AU10" i="23"/>
  <c r="AD10" i="23"/>
  <c r="T8" i="23"/>
  <c r="AU8" i="23"/>
  <c r="AW8" i="23" s="1"/>
  <c r="AI16" i="23"/>
  <c r="AD18" i="23"/>
  <c r="BE18" i="23" s="1"/>
  <c r="AS16" i="23"/>
  <c r="AW16" i="23" s="1"/>
  <c r="AS12" i="23"/>
  <c r="Y12" i="23"/>
  <c r="BD12" i="23" s="1"/>
  <c r="BD10" i="23"/>
  <c r="BD14" i="23"/>
  <c r="BE10" i="23"/>
  <c r="BE8" i="23"/>
  <c r="BF29" i="26" l="1"/>
  <c r="BJ29" i="26"/>
  <c r="BJ33" i="26" s="1"/>
  <c r="BD29" i="26"/>
  <c r="BE29" i="26"/>
  <c r="BK29" i="26"/>
  <c r="BK33" i="26" s="1"/>
  <c r="BD16" i="23"/>
  <c r="AQ16" i="23" s="1"/>
  <c r="AW12" i="23"/>
  <c r="AQ14" i="23"/>
  <c r="BF14" i="23" s="1"/>
  <c r="AW10" i="23"/>
  <c r="AQ10" i="23"/>
  <c r="BD18" i="23"/>
  <c r="AQ18" i="23" s="1"/>
  <c r="BE12" i="23"/>
  <c r="AQ12" i="23" s="1"/>
  <c r="AQ8" i="23"/>
  <c r="BI29" i="26" l="1"/>
  <c r="BI33" i="26" s="1"/>
  <c r="BF10" i="23"/>
  <c r="BB10" i="23"/>
  <c r="BB14" i="23"/>
  <c r="BF18" i="23"/>
  <c r="AZ18" i="23" s="1"/>
  <c r="BB18" i="23"/>
  <c r="BB16" i="23"/>
  <c r="BF16" i="23"/>
  <c r="BB12" i="23"/>
  <c r="BF12" i="23"/>
  <c r="BB8" i="23"/>
  <c r="BF8" i="23"/>
  <c r="AZ16" i="23" l="1"/>
  <c r="AZ8" i="23"/>
  <c r="AZ14" i="23"/>
  <c r="AZ12" i="23"/>
  <c r="AZ10" i="23"/>
</calcChain>
</file>

<file path=xl/sharedStrings.xml><?xml version="1.0" encoding="utf-8"?>
<sst xmlns="http://schemas.openxmlformats.org/spreadsheetml/2006/main" count="273" uniqueCount="108">
  <si>
    <t>組</t>
    <rPh sb="0" eb="1">
      <t>クミ</t>
    </rPh>
    <phoneticPr fontId="4"/>
  </si>
  <si>
    <t>会場</t>
    <rPh sb="0" eb="2">
      <t>カイジョウ</t>
    </rPh>
    <phoneticPr fontId="4"/>
  </si>
  <si>
    <t>○</t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</si>
  <si>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</si>
  <si>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</si>
  <si>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</si>
  <si>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</si>
  <si>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</si>
  <si>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</si>
  <si>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勝点</t>
    <rPh sb="0" eb="1">
      <t>カ</t>
    </rPh>
    <rPh sb="1" eb="2">
      <t>テン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</si>
  <si>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</si>
  <si>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</si>
  <si>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得失差</t>
    <rPh sb="0" eb="1">
      <t>トク</t>
    </rPh>
    <rPh sb="1" eb="2">
      <t>シツ</t>
    </rPh>
    <rPh sb="2" eb="3">
      <t>サ</t>
    </rPh>
    <phoneticPr fontId="4"/>
  </si>
  <si>
    <t>順位</t>
    <rPh sb="0" eb="2">
      <t>ジュンイ</t>
    </rPh>
    <phoneticPr fontId="4"/>
  </si>
  <si>
    <t/>
  </si>
  <si>
    <t>１位</t>
    <rPh sb="1" eb="2">
      <t>イ</t>
    </rPh>
    <phoneticPr fontId="4"/>
  </si>
  <si>
    <t>勝点</t>
    <rPh sb="0" eb="1">
      <t>カチ</t>
    </rPh>
    <rPh sb="1" eb="2">
      <t>テン</t>
    </rPh>
    <phoneticPr fontId="4"/>
  </si>
  <si>
    <t>得点</t>
    <rPh sb="0" eb="1">
      <t>トク</t>
    </rPh>
    <rPh sb="1" eb="2">
      <t>テン</t>
    </rPh>
    <phoneticPr fontId="4"/>
  </si>
  <si>
    <t>得失</t>
    <rPh sb="0" eb="2">
      <t>トクシツ</t>
    </rPh>
    <phoneticPr fontId="4"/>
  </si>
  <si>
    <t>２位</t>
    <rPh sb="1" eb="2">
      <t>イ</t>
    </rPh>
    <phoneticPr fontId="4"/>
  </si>
  <si>
    <t>３位</t>
    <rPh sb="1" eb="2">
      <t>イ</t>
    </rPh>
    <phoneticPr fontId="4"/>
  </si>
  <si>
    <t>注）</t>
    <rPh sb="0" eb="1">
      <t>チュウ</t>
    </rPh>
    <phoneticPr fontId="4"/>
  </si>
  <si>
    <t>審判（予備審あり）</t>
    <rPh sb="0" eb="2">
      <t>シンパン</t>
    </rPh>
    <rPh sb="3" eb="5">
      <t>ヨビ</t>
    </rPh>
    <rPh sb="5" eb="6">
      <t>シン</t>
    </rPh>
    <phoneticPr fontId="4"/>
  </si>
  <si>
    <t>主審</t>
    <rPh sb="0" eb="2">
      <t>シュシン</t>
    </rPh>
    <phoneticPr fontId="4"/>
  </si>
  <si>
    <t>副審</t>
    <rPh sb="0" eb="2">
      <t>フクシン</t>
    </rPh>
    <phoneticPr fontId="4"/>
  </si>
  <si>
    <t>△</t>
    <phoneticPr fontId="4"/>
  </si>
  <si>
    <t>１．    勝ち点は、勝ち＝３、引き分け＝１、負け＝０　とする</t>
  </si>
  <si>
    <t>２．    順位は、勝ち点、得失点差、総得点、当該チームの勝敗の順で決定する。</t>
  </si>
  <si>
    <t>３．    ２のいずれかの方法でも順位が決定しない場合は、監督が抽選を引く。</t>
  </si>
  <si>
    <t>４．　　何らかの事情で試合を棄権した場合等は対戦成績を0－5とし、相手ﾁｰﾑに勝点3を与える</t>
    <rPh sb="4" eb="5">
      <t>ナン</t>
    </rPh>
    <rPh sb="8" eb="10">
      <t>ジジョウ</t>
    </rPh>
    <rPh sb="11" eb="13">
      <t>シアイ</t>
    </rPh>
    <rPh sb="14" eb="16">
      <t>キケン</t>
    </rPh>
    <rPh sb="18" eb="20">
      <t>バアイ</t>
    </rPh>
    <rPh sb="20" eb="21">
      <t>トウ</t>
    </rPh>
    <rPh sb="22" eb="24">
      <t>タイセン</t>
    </rPh>
    <rPh sb="24" eb="26">
      <t>セイセキ</t>
    </rPh>
    <rPh sb="33" eb="35">
      <t>アイテ</t>
    </rPh>
    <rPh sb="39" eb="40">
      <t>カチ</t>
    </rPh>
    <rPh sb="40" eb="41">
      <t>テン</t>
    </rPh>
    <rPh sb="43" eb="44">
      <t>アタ</t>
    </rPh>
    <phoneticPr fontId="4"/>
  </si>
  <si>
    <t>５．    ３位のチームは７位チームとの対戦成績を除いての結果で表記する。</t>
    <rPh sb="7" eb="8">
      <t>イ</t>
    </rPh>
    <rPh sb="14" eb="15">
      <t>イ</t>
    </rPh>
    <rPh sb="20" eb="22">
      <t>タイセン</t>
    </rPh>
    <rPh sb="22" eb="24">
      <t>セイセキ</t>
    </rPh>
    <rPh sb="25" eb="26">
      <t>ノゾ</t>
    </rPh>
    <rPh sb="29" eb="31">
      <t>ケッカ</t>
    </rPh>
    <rPh sb="32" eb="34">
      <t>ヒョウキ</t>
    </rPh>
    <phoneticPr fontId="4"/>
  </si>
  <si>
    <t>計算テーブル</t>
    <rPh sb="0" eb="2">
      <t>ケイサン</t>
    </rPh>
    <phoneticPr fontId="4"/>
  </si>
  <si>
    <t>城山FC</t>
    <rPh sb="0" eb="2">
      <t>シロヤマ</t>
    </rPh>
    <phoneticPr fontId="4"/>
  </si>
  <si>
    <t>Ａ</t>
    <phoneticPr fontId="4"/>
  </si>
  <si>
    <t>和田橋　A</t>
    <rPh sb="0" eb="2">
      <t>ワダ</t>
    </rPh>
    <rPh sb="2" eb="3">
      <t>バシ</t>
    </rPh>
    <phoneticPr fontId="4"/>
  </si>
  <si>
    <t>寺尾少年</t>
    <rPh sb="0" eb="2">
      <t>テラオ</t>
    </rPh>
    <rPh sb="2" eb="4">
      <t>ショウネン</t>
    </rPh>
    <phoneticPr fontId="4"/>
  </si>
  <si>
    <t>佐野FC</t>
    <rPh sb="0" eb="2">
      <t>サノ</t>
    </rPh>
    <phoneticPr fontId="4"/>
  </si>
  <si>
    <t>六郷小</t>
    <rPh sb="0" eb="2">
      <t>ロクゴウ</t>
    </rPh>
    <rPh sb="2" eb="3">
      <t>ショウ</t>
    </rPh>
    <phoneticPr fontId="4"/>
  </si>
  <si>
    <t>豊岡SC</t>
    <rPh sb="0" eb="2">
      <t>トヨオカ</t>
    </rPh>
    <phoneticPr fontId="4"/>
  </si>
  <si>
    <t>FC滝川</t>
    <rPh sb="2" eb="4">
      <t>タキガワ</t>
    </rPh>
    <phoneticPr fontId="4"/>
  </si>
  <si>
    <t>B</t>
    <phoneticPr fontId="4"/>
  </si>
  <si>
    <t>和田橋　Ｂ</t>
    <rPh sb="0" eb="2">
      <t>ワダ</t>
    </rPh>
    <rPh sb="2" eb="3">
      <t>バシ</t>
    </rPh>
    <phoneticPr fontId="4"/>
  </si>
  <si>
    <t>山名FC</t>
    <rPh sb="0" eb="2">
      <t>ヤマナ</t>
    </rPh>
    <phoneticPr fontId="4"/>
  </si>
  <si>
    <t>北スポーツ</t>
    <rPh sb="0" eb="1">
      <t>キタ</t>
    </rPh>
    <phoneticPr fontId="4"/>
  </si>
  <si>
    <t>箕郷FC</t>
    <rPh sb="0" eb="2">
      <t>ミサト</t>
    </rPh>
    <phoneticPr fontId="4"/>
  </si>
  <si>
    <t>ＧＡＩＮＡＸＦＣ</t>
    <phoneticPr fontId="4"/>
  </si>
  <si>
    <t>Ｃ</t>
    <phoneticPr fontId="4"/>
  </si>
  <si>
    <t>和田橋　Ｃ</t>
    <rPh sb="0" eb="2">
      <t>ワダ</t>
    </rPh>
    <rPh sb="2" eb="3">
      <t>バシ</t>
    </rPh>
    <phoneticPr fontId="4"/>
  </si>
  <si>
    <t>FC片岡</t>
    <rPh sb="2" eb="4">
      <t>カタオカ</t>
    </rPh>
    <phoneticPr fontId="4"/>
  </si>
  <si>
    <t>FC国府</t>
    <rPh sb="2" eb="4">
      <t>コクフ</t>
    </rPh>
    <phoneticPr fontId="4"/>
  </si>
  <si>
    <t>片岡小SSS</t>
    <rPh sb="0" eb="2">
      <t>カタオカ</t>
    </rPh>
    <rPh sb="2" eb="3">
      <t>ショウ</t>
    </rPh>
    <phoneticPr fontId="4"/>
  </si>
  <si>
    <t>西FC</t>
    <rPh sb="0" eb="1">
      <t>ニシ</t>
    </rPh>
    <phoneticPr fontId="4"/>
  </si>
  <si>
    <t>かみさと</t>
    <phoneticPr fontId="4"/>
  </si>
  <si>
    <t>【　１１月　３日（祝）】</t>
    <rPh sb="9" eb="10">
      <t>シュク</t>
    </rPh>
    <phoneticPr fontId="4"/>
  </si>
  <si>
    <t>【　１１月　９日（日）】</t>
    <rPh sb="9" eb="10">
      <t>ヒ</t>
    </rPh>
    <phoneticPr fontId="4"/>
  </si>
  <si>
    <t>【　１１月　８日（土）】</t>
    <rPh sb="9" eb="10">
      <t>ド</t>
    </rPh>
    <phoneticPr fontId="4"/>
  </si>
  <si>
    <t>ジェダリスタ</t>
    <phoneticPr fontId="4"/>
  </si>
  <si>
    <t>ジェダリスタ</t>
    <phoneticPr fontId="4"/>
  </si>
  <si>
    <t>豊岡SC</t>
    <phoneticPr fontId="4"/>
  </si>
  <si>
    <t>佐野FC</t>
    <phoneticPr fontId="4"/>
  </si>
  <si>
    <t>北スポーツ</t>
    <phoneticPr fontId="4"/>
  </si>
  <si>
    <t>箕郷FC</t>
    <phoneticPr fontId="4"/>
  </si>
  <si>
    <t>片岡小SSS</t>
    <phoneticPr fontId="4"/>
  </si>
  <si>
    <t>ブルスト</t>
    <phoneticPr fontId="4"/>
  </si>
  <si>
    <t>ブルスト</t>
    <phoneticPr fontId="4"/>
  </si>
  <si>
    <t>西FC</t>
    <phoneticPr fontId="4"/>
  </si>
  <si>
    <t>※　黄色の枠に記入して下さい。</t>
    <rPh sb="2" eb="4">
      <t>キイロ</t>
    </rPh>
    <rPh sb="5" eb="6">
      <t>ワク</t>
    </rPh>
    <rPh sb="7" eb="9">
      <t>キニュウ</t>
    </rPh>
    <rPh sb="11" eb="12">
      <t>クダ</t>
    </rPh>
    <phoneticPr fontId="20"/>
  </si>
  <si>
    <t>2014.08.20</t>
    <phoneticPr fontId="20"/>
  </si>
  <si>
    <t>１３：００</t>
    <phoneticPr fontId="20"/>
  </si>
  <si>
    <t>⑤</t>
  </si>
  <si>
    <t>１２：００</t>
    <phoneticPr fontId="20"/>
  </si>
  <si>
    <t>④</t>
  </si>
  <si>
    <t>１１：００</t>
    <phoneticPr fontId="20"/>
  </si>
  <si>
    <t>③</t>
  </si>
  <si>
    <t>１０：００</t>
    <phoneticPr fontId="20"/>
  </si>
  <si>
    <t>②</t>
  </si>
  <si>
    <t>９：００</t>
    <phoneticPr fontId="20"/>
  </si>
  <si>
    <t>①</t>
  </si>
  <si>
    <t>副審</t>
  </si>
  <si>
    <t>主審・予備審</t>
    <rPh sb="3" eb="5">
      <t>ヨビ</t>
    </rPh>
    <rPh sb="5" eb="6">
      <t>シン</t>
    </rPh>
    <phoneticPr fontId="4"/>
  </si>
  <si>
    <t>審判（予備審あり）</t>
  </si>
  <si>
    <t>差</t>
  </si>
  <si>
    <t>注）</t>
  </si>
  <si>
    <t>対７位</t>
  </si>
  <si>
    <t>ﾁｰﾑ名</t>
  </si>
  <si>
    <t>失点</t>
  </si>
  <si>
    <t>得点</t>
  </si>
  <si>
    <t>勝点</t>
  </si>
  <si>
    <t>×</t>
  </si>
  <si>
    <t>△</t>
  </si>
  <si>
    <t>○</t>
  </si>
  <si>
    <t>組</t>
  </si>
  <si>
    <t>得失</t>
  </si>
  <si>
    <t>堤ヶ岡SC</t>
    <phoneticPr fontId="20"/>
  </si>
  <si>
    <t>２位</t>
  </si>
  <si>
    <t>中央</t>
    <rPh sb="0" eb="2">
      <t>チュウオウ</t>
    </rPh>
    <phoneticPr fontId="20"/>
  </si>
  <si>
    <t>１位</t>
  </si>
  <si>
    <t>堤ヶ岡SC</t>
    <rPh sb="0" eb="1">
      <t>ツツミ</t>
    </rPh>
    <rPh sb="2" eb="3">
      <t>オカ</t>
    </rPh>
    <phoneticPr fontId="20"/>
  </si>
  <si>
    <t>倉賀野FC</t>
    <rPh sb="0" eb="1">
      <t>クラ</t>
    </rPh>
    <rPh sb="1" eb="2">
      <t>ガ</t>
    </rPh>
    <rPh sb="2" eb="3">
      <t>ノ</t>
    </rPh>
    <phoneticPr fontId="20"/>
  </si>
  <si>
    <t>中居KC</t>
    <rPh sb="0" eb="2">
      <t>ナカイ</t>
    </rPh>
    <phoneticPr fontId="20"/>
  </si>
  <si>
    <t>FC長野</t>
    <rPh sb="2" eb="4">
      <t>ナガノ</t>
    </rPh>
    <phoneticPr fontId="20"/>
  </si>
  <si>
    <t>順位</t>
  </si>
  <si>
    <t>得失差</t>
  </si>
  <si>
    <t>会場</t>
  </si>
  <si>
    <t>菊池Ｇ</t>
    <rPh sb="0" eb="2">
      <t>キクチ</t>
    </rPh>
    <phoneticPr fontId="20"/>
  </si>
  <si>
    <t>Ｄ</t>
    <phoneticPr fontId="20"/>
  </si>
  <si>
    <t>ルーヴェン</t>
    <phoneticPr fontId="4"/>
  </si>
  <si>
    <t>ルーヴェン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</si>
</sst>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General;General;"/>
    <numFmt numFmtId="177" formatCode="h:mm;@"/>
    <numFmt numFmtId="178" formatCode="General;General"/>
  </numFmts>
  <fonts count="2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2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ay"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3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Border="1" applyAlignment="1">
      <alignment horizontal="center" vertical="center" shrinkToFit="1"/>
    </xf>
    <xf numFmtId="0" fontId="11" fillId="2" borderId="1" xfId="0" applyFont="1" applyFill="1" applyBorder="1" applyAlignment="1" applyProtection="1">
      <alignment horizontal="center" vertical="center" shrinkToFit="1"/>
      <protection hidden="1"/>
    </xf>
    <xf numFmtId="0" fontId="6" fillId="2" borderId="1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horizontal="center" vertical="center" shrinkToFit="1"/>
    </xf>
    <xf numFmtId="0" fontId="0" fillId="0" borderId="0" xfId="0" applyFill="1" applyBorder="1" applyProtection="1">
      <alignment vertical="center"/>
    </xf>
    <xf numFmtId="176" fontId="0" fillId="0" borderId="0" xfId="0" applyNumberForma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>
      <alignment vertical="center"/>
    </xf>
    <xf numFmtId="0" fontId="6" fillId="3" borderId="1" xfId="0" applyFont="1" applyFill="1" applyBorder="1" applyAlignment="1">
      <alignment horizontal="center" vertical="center" shrinkToFit="1"/>
    </xf>
    <xf numFmtId="0" fontId="16" fillId="2" borderId="2" xfId="0" applyFont="1" applyFill="1" applyBorder="1" applyAlignment="1" applyProtection="1">
      <alignment horizontal="center" vertical="center" shrinkToFit="1"/>
      <protection hidden="1"/>
    </xf>
    <xf numFmtId="0" fontId="0" fillId="2" borderId="3" xfId="0" applyFont="1" applyFill="1" applyBorder="1">
      <alignment vertical="center"/>
    </xf>
    <xf numFmtId="0" fontId="0" fillId="2" borderId="4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6" fillId="3" borderId="2" xfId="0" applyFont="1" applyFill="1" applyBorder="1" applyAlignment="1" applyProtection="1">
      <alignment horizontal="center" vertical="center" shrinkToFit="1"/>
      <protection hidden="1"/>
    </xf>
    <xf numFmtId="0" fontId="11" fillId="3" borderId="1" xfId="0" applyFont="1" applyFill="1" applyBorder="1" applyAlignment="1" applyProtection="1">
      <alignment horizontal="center" vertical="center" shrinkToFit="1"/>
      <protection hidden="1"/>
    </xf>
    <xf numFmtId="176" fontId="0" fillId="2" borderId="0" xfId="0" applyNumberFormat="1" applyFill="1" applyBorder="1" applyAlignment="1">
      <alignment horizontal="center" vertical="center" shrinkToFit="1"/>
    </xf>
    <xf numFmtId="0" fontId="3" fillId="2" borderId="0" xfId="0" applyFont="1" applyFill="1">
      <alignment vertical="center"/>
    </xf>
    <xf numFmtId="0" fontId="0" fillId="2" borderId="0" xfId="0" applyFill="1" applyBorder="1" applyAlignment="1" applyProtection="1">
      <alignment horizontal="center" vertical="center" shrinkToFit="1"/>
    </xf>
    <xf numFmtId="176" fontId="0" fillId="2" borderId="0" xfId="0" applyNumberFormat="1" applyFill="1" applyBorder="1" applyAlignment="1">
      <alignment horizontal="distributed" vertical="center" shrinkToFit="1"/>
    </xf>
    <xf numFmtId="176" fontId="0" fillId="2" borderId="0" xfId="0" applyNumberFormat="1" applyFill="1" applyBorder="1" applyAlignment="1">
      <alignment vertical="center" shrinkToFit="1"/>
    </xf>
    <xf numFmtId="0" fontId="0" fillId="2" borderId="6" xfId="0" applyFill="1" applyBorder="1">
      <alignment vertical="center"/>
    </xf>
    <xf numFmtId="176" fontId="0" fillId="2" borderId="0" xfId="0" applyNumberFormat="1" applyFill="1" applyBorder="1" applyAlignment="1">
      <alignment horizontal="left" vertical="center" shrinkToFit="1"/>
    </xf>
    <xf numFmtId="176" fontId="0" fillId="0" borderId="0" xfId="0" applyNumberFormat="1" applyFill="1" applyBorder="1" applyAlignment="1">
      <alignment vertical="center" wrapText="1"/>
    </xf>
    <xf numFmtId="177" fontId="0" fillId="2" borderId="0" xfId="0" applyNumberFormat="1" applyFill="1">
      <alignment vertical="center"/>
    </xf>
    <xf numFmtId="0" fontId="0" fillId="0" borderId="5" xfId="0" applyFill="1" applyBorder="1" applyAlignment="1" applyProtection="1">
      <alignment horizontal="center" vertical="center" wrapText="1"/>
    </xf>
    <xf numFmtId="176" fontId="0" fillId="2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  <xf numFmtId="176" fontId="0" fillId="2" borderId="6" xfId="0" applyNumberFormat="1" applyFill="1" applyBorder="1" applyAlignment="1">
      <alignment horizontal="center" vertical="center" wrapText="1"/>
    </xf>
    <xf numFmtId="176" fontId="0" fillId="2" borderId="6" xfId="0" applyNumberFormat="1" applyFill="1" applyBorder="1" applyAlignment="1">
      <alignment vertical="center" wrapText="1"/>
    </xf>
    <xf numFmtId="176" fontId="0" fillId="2" borderId="0" xfId="0" applyNumberFormat="1" applyFill="1" applyBorder="1" applyAlignment="1">
      <alignment vertical="center" wrapText="1"/>
    </xf>
    <xf numFmtId="0" fontId="0" fillId="2" borderId="8" xfId="0" applyFill="1" applyBorder="1" applyAlignment="1" applyProtection="1">
      <alignment horizontal="center" vertical="center" wrapText="1"/>
    </xf>
    <xf numFmtId="176" fontId="0" fillId="0" borderId="0" xfId="0" applyNumberFormat="1" applyFill="1" applyBorder="1" applyAlignment="1">
      <alignment horizontal="distributed" vertical="center" wrapText="1"/>
    </xf>
    <xf numFmtId="176" fontId="0" fillId="2" borderId="0" xfId="0" applyNumberForma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vertical="center"/>
    </xf>
    <xf numFmtId="0" fontId="0" fillId="2" borderId="4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1" fillId="4" borderId="0" xfId="1" applyFill="1">
      <alignment vertical="center"/>
    </xf>
    <xf numFmtId="0" fontId="1" fillId="4" borderId="0" xfId="1" applyFill="1" applyAlignment="1">
      <alignment vertical="center"/>
    </xf>
    <xf numFmtId="0" fontId="1" fillId="0" borderId="0" xfId="1" applyFill="1" applyBorder="1">
      <alignment vertical="center"/>
    </xf>
    <xf numFmtId="0" fontId="1" fillId="0" borderId="0" xfId="1" applyFill="1" applyBorder="1" applyAlignment="1">
      <alignment vertical="center"/>
    </xf>
    <xf numFmtId="0" fontId="1" fillId="0" borderId="0" xfId="1" applyFill="1" applyBorder="1" applyAlignment="1">
      <alignment horizontal="left" vertical="center" shrinkToFit="1"/>
    </xf>
    <xf numFmtId="0" fontId="21" fillId="0" borderId="0" xfId="1" applyFont="1" applyFill="1" applyBorder="1" applyAlignment="1">
      <alignment horizontal="left" vertical="center"/>
    </xf>
    <xf numFmtId="0" fontId="1" fillId="0" borderId="0" xfId="1" applyFill="1" applyBorder="1" applyAlignment="1">
      <alignment horizontal="left" vertical="center"/>
    </xf>
    <xf numFmtId="0" fontId="1" fillId="4" borderId="0" xfId="1" applyFill="1" applyBorder="1">
      <alignment vertical="center"/>
    </xf>
    <xf numFmtId="176" fontId="1" fillId="0" borderId="0" xfId="1" applyNumberFormat="1" applyFill="1" applyBorder="1" applyAlignment="1">
      <alignment vertical="center" wrapText="1" shrinkToFit="1"/>
    </xf>
    <xf numFmtId="176" fontId="1" fillId="4" borderId="0" xfId="1" applyNumberFormat="1" applyFill="1" applyBorder="1" applyAlignment="1">
      <alignment horizontal="center" vertical="center" wrapText="1" shrinkToFit="1"/>
    </xf>
    <xf numFmtId="0" fontId="1" fillId="0" borderId="0" xfId="1" applyFill="1" applyBorder="1" applyAlignment="1" applyProtection="1">
      <alignment horizontal="center" vertical="center" wrapText="1" shrinkToFit="1"/>
    </xf>
    <xf numFmtId="0" fontId="1" fillId="0" borderId="5" xfId="1" applyFill="1" applyBorder="1" applyAlignment="1" applyProtection="1">
      <alignment horizontal="center" vertical="center" wrapText="1" shrinkToFit="1"/>
    </xf>
    <xf numFmtId="176" fontId="1" fillId="0" borderId="0" xfId="1" applyNumberFormat="1" applyFill="1" applyBorder="1" applyAlignment="1">
      <alignment horizontal="center" vertical="center" wrapText="1" shrinkToFit="1"/>
    </xf>
    <xf numFmtId="176" fontId="1" fillId="0" borderId="0" xfId="1" applyNumberFormat="1" applyFill="1" applyBorder="1" applyAlignment="1">
      <alignment horizontal="left" vertical="center" wrapText="1" shrinkToFit="1"/>
    </xf>
    <xf numFmtId="176" fontId="1" fillId="0" borderId="0" xfId="1" applyNumberFormat="1" applyFill="1" applyBorder="1" applyAlignment="1" applyProtection="1">
      <alignment vertical="center" wrapText="1"/>
    </xf>
    <xf numFmtId="176" fontId="1" fillId="0" borderId="0" xfId="1" applyNumberFormat="1" applyFill="1" applyBorder="1" applyAlignment="1" applyProtection="1">
      <alignment horizontal="center" vertical="center" wrapText="1" shrinkToFit="1"/>
    </xf>
    <xf numFmtId="176" fontId="1" fillId="0" borderId="0" xfId="1" applyNumberFormat="1" applyFill="1" applyBorder="1" applyAlignment="1">
      <alignment vertical="center" wrapText="1"/>
    </xf>
    <xf numFmtId="176" fontId="1" fillId="0" borderId="0" xfId="1" applyNumberFormat="1" applyFill="1" applyBorder="1" applyAlignment="1">
      <alignment horizontal="justify" vertical="center" wrapText="1" shrinkToFit="1"/>
    </xf>
    <xf numFmtId="0" fontId="1" fillId="0" borderId="0" xfId="1" applyFill="1" applyBorder="1" applyAlignment="1">
      <alignment horizontal="center" vertical="center"/>
    </xf>
    <xf numFmtId="0" fontId="1" fillId="0" borderId="0" xfId="1" applyFill="1" applyBorder="1" applyAlignment="1">
      <alignment vertical="center" shrinkToFit="1"/>
    </xf>
    <xf numFmtId="0" fontId="1" fillId="0" borderId="0" xfId="1" applyFill="1" applyBorder="1" applyAlignment="1">
      <alignment horizontal="center" vertical="center" shrinkToFit="1"/>
    </xf>
    <xf numFmtId="0" fontId="1" fillId="4" borderId="0" xfId="1" applyFill="1" applyBorder="1" applyAlignment="1">
      <alignment horizontal="right" vertical="center"/>
    </xf>
    <xf numFmtId="0" fontId="8" fillId="4" borderId="0" xfId="1" applyFont="1" applyFill="1" applyBorder="1" applyAlignment="1">
      <alignment horizontal="center" vertical="center" shrinkToFit="1"/>
    </xf>
    <xf numFmtId="0" fontId="1" fillId="4" borderId="0" xfId="1" applyFill="1" applyAlignment="1">
      <alignment horizontal="center" vertical="center"/>
    </xf>
    <xf numFmtId="0" fontId="10" fillId="4" borderId="3" xfId="1" applyFont="1" applyFill="1" applyBorder="1">
      <alignment vertical="center"/>
    </xf>
    <xf numFmtId="0" fontId="10" fillId="4" borderId="51" xfId="1" applyFont="1" applyFill="1" applyBorder="1" applyAlignment="1">
      <alignment horizontal="center" vertical="center" shrinkToFit="1"/>
    </xf>
    <xf numFmtId="0" fontId="1" fillId="4" borderId="0" xfId="1" applyFill="1" applyBorder="1" applyAlignment="1">
      <alignment horizontal="center" vertical="center"/>
    </xf>
    <xf numFmtId="0" fontId="1" fillId="4" borderId="0" xfId="1" applyFill="1" applyBorder="1" applyAlignment="1">
      <alignment vertical="center" shrinkToFit="1"/>
    </xf>
    <xf numFmtId="0" fontId="1" fillId="4" borderId="0" xfId="1" applyFill="1" applyBorder="1" applyAlignment="1">
      <alignment horizontal="center" vertical="center" shrinkToFit="1"/>
    </xf>
    <xf numFmtId="0" fontId="6" fillId="9" borderId="56" xfId="1" applyFont="1" applyFill="1" applyBorder="1" applyAlignment="1">
      <alignment horizontal="center" vertical="center" shrinkToFit="1"/>
    </xf>
    <xf numFmtId="0" fontId="16" fillId="9" borderId="57" xfId="1" applyFont="1" applyFill="1" applyBorder="1" applyAlignment="1" applyProtection="1">
      <alignment horizontal="center" vertical="center" shrinkToFit="1"/>
      <protection hidden="1"/>
    </xf>
    <xf numFmtId="0" fontId="11" fillId="9" borderId="56" xfId="1" applyFont="1" applyFill="1" applyBorder="1" applyAlignment="1" applyProtection="1">
      <alignment horizontal="center" vertical="center" shrinkToFit="1"/>
      <protection hidden="1"/>
    </xf>
    <xf numFmtId="0" fontId="6" fillId="4" borderId="56" xfId="1" applyFont="1" applyFill="1" applyBorder="1" applyAlignment="1">
      <alignment horizontal="center" vertical="center" shrinkToFit="1"/>
    </xf>
    <xf numFmtId="0" fontId="16" fillId="4" borderId="57" xfId="1" applyFont="1" applyFill="1" applyBorder="1" applyAlignment="1" applyProtection="1">
      <alignment horizontal="center" vertical="center" shrinkToFit="1"/>
      <protection hidden="1"/>
    </xf>
    <xf numFmtId="0" fontId="11" fillId="4" borderId="56" xfId="1" applyFont="1" applyFill="1" applyBorder="1" applyAlignment="1" applyProtection="1">
      <alignment horizontal="center" vertical="center" shrinkToFit="1"/>
      <protection hidden="1"/>
    </xf>
    <xf numFmtId="0" fontId="1" fillId="4" borderId="0" xfId="1" applyFill="1" applyBorder="1" applyAlignment="1">
      <alignment vertical="center"/>
    </xf>
    <xf numFmtId="0" fontId="1" fillId="4" borderId="0" xfId="1" applyFill="1" applyAlignment="1">
      <alignment horizontal="left" vertical="center"/>
    </xf>
    <xf numFmtId="0" fontId="1" fillId="4" borderId="0" xfId="1" applyFill="1" applyAlignment="1">
      <alignment horizontal="right" vertical="center"/>
    </xf>
    <xf numFmtId="0" fontId="5" fillId="6" borderId="19" xfId="0" applyFont="1" applyFill="1" applyBorder="1" applyAlignment="1" applyProtection="1">
      <alignment horizontal="center" vertical="center" wrapText="1"/>
    </xf>
    <xf numFmtId="176" fontId="0" fillId="0" borderId="19" xfId="0" applyNumberFormat="1" applyFill="1" applyBorder="1" applyAlignment="1">
      <alignment horizontal="center" vertical="center" shrinkToFit="1"/>
    </xf>
    <xf numFmtId="176" fontId="0" fillId="2" borderId="19" xfId="0" applyNumberFormat="1" applyFill="1" applyBorder="1" applyAlignment="1">
      <alignment horizontal="center" vertical="center" shrinkToFit="1"/>
    </xf>
    <xf numFmtId="176" fontId="2" fillId="0" borderId="19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176" fontId="0" fillId="2" borderId="0" xfId="0" applyNumberForma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177" fontId="0" fillId="0" borderId="20" xfId="0" applyNumberFormat="1" applyFill="1" applyBorder="1" applyAlignment="1">
      <alignment horizontal="right" vertical="center" wrapText="1"/>
    </xf>
    <xf numFmtId="177" fontId="0" fillId="0" borderId="20" xfId="0" applyNumberFormat="1" applyFont="1" applyFill="1" applyBorder="1" applyAlignment="1">
      <alignment horizontal="right" vertical="center" wrapText="1"/>
    </xf>
    <xf numFmtId="176" fontId="0" fillId="2" borderId="10" xfId="0" applyNumberFormat="1" applyFill="1" applyBorder="1" applyAlignment="1">
      <alignment horizontal="center" vertical="center" shrinkToFit="1"/>
    </xf>
    <xf numFmtId="176" fontId="0" fillId="2" borderId="11" xfId="0" applyNumberFormat="1" applyFill="1" applyBorder="1" applyAlignment="1">
      <alignment horizontal="center" vertical="center" shrinkToFit="1"/>
    </xf>
    <xf numFmtId="176" fontId="0" fillId="2" borderId="12" xfId="0" applyNumberFormat="1" applyFill="1" applyBorder="1" applyAlignment="1">
      <alignment horizontal="center" vertical="center" shrinkToFit="1"/>
    </xf>
    <xf numFmtId="176" fontId="0" fillId="2" borderId="14" xfId="0" applyNumberFormat="1" applyFill="1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center" vertical="center" shrinkToFit="1"/>
    </xf>
    <xf numFmtId="176" fontId="0" fillId="2" borderId="15" xfId="0" applyNumberFormat="1" applyFill="1" applyBorder="1" applyAlignment="1">
      <alignment horizontal="center" vertical="center" shrinkToFit="1"/>
    </xf>
    <xf numFmtId="0" fontId="5" fillId="6" borderId="10" xfId="0" applyFont="1" applyFill="1" applyBorder="1" applyAlignment="1" applyProtection="1">
      <alignment horizontal="center" vertical="center" wrapText="1"/>
    </xf>
    <xf numFmtId="0" fontId="5" fillId="6" borderId="11" xfId="0" applyFont="1" applyFill="1" applyBorder="1" applyAlignment="1" applyProtection="1">
      <alignment horizontal="center" vertical="center" wrapText="1"/>
    </xf>
    <xf numFmtId="0" fontId="5" fillId="6" borderId="12" xfId="0" applyFont="1" applyFill="1" applyBorder="1" applyAlignment="1" applyProtection="1">
      <alignment horizontal="center" vertical="center" wrapText="1"/>
    </xf>
    <xf numFmtId="0" fontId="5" fillId="6" borderId="14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5" fillId="6" borderId="15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left" vertical="center" shrinkToFit="1"/>
    </xf>
    <xf numFmtId="49" fontId="0" fillId="0" borderId="0" xfId="0" applyNumberFormat="1" applyFill="1" applyBorder="1" applyAlignment="1">
      <alignment horizontal="right" vertical="center"/>
    </xf>
    <xf numFmtId="176" fontId="0" fillId="0" borderId="40" xfId="0" applyNumberFormat="1" applyFill="1" applyBorder="1" applyAlignment="1">
      <alignment horizontal="center" vertical="center" shrinkToFit="1"/>
    </xf>
    <xf numFmtId="176" fontId="0" fillId="0" borderId="28" xfId="0" applyNumberFormat="1" applyFill="1" applyBorder="1" applyAlignment="1">
      <alignment horizontal="center" vertical="center" shrinkToFit="1"/>
    </xf>
    <xf numFmtId="176" fontId="0" fillId="0" borderId="12" xfId="0" applyNumberFormat="1" applyFill="1" applyBorder="1" applyAlignment="1">
      <alignment horizontal="center" vertical="center" shrinkToFit="1"/>
    </xf>
    <xf numFmtId="176" fontId="0" fillId="0" borderId="8" xfId="0" applyNumberFormat="1" applyFill="1" applyBorder="1" applyAlignment="1">
      <alignment horizontal="center" vertical="center" shrinkToFit="1"/>
    </xf>
    <xf numFmtId="176" fontId="0" fillId="0" borderId="10" xfId="0" applyNumberFormat="1" applyFill="1" applyBorder="1" applyAlignment="1">
      <alignment horizontal="center" vertical="center" shrinkToFit="1"/>
    </xf>
    <xf numFmtId="0" fontId="5" fillId="0" borderId="40" xfId="0" applyFont="1" applyFill="1" applyBorder="1" applyAlignment="1" applyProtection="1">
      <alignment horizontal="center" vertical="center" shrinkToFit="1"/>
    </xf>
    <xf numFmtId="0" fontId="5" fillId="0" borderId="19" xfId="0" applyFont="1" applyFill="1" applyBorder="1" applyAlignment="1" applyProtection="1">
      <alignment horizontal="center" vertical="center" shrinkToFit="1"/>
    </xf>
    <xf numFmtId="0" fontId="5" fillId="0" borderId="28" xfId="0" applyFont="1" applyFill="1" applyBorder="1" applyAlignment="1" applyProtection="1">
      <alignment horizontal="center" vertical="center" shrinkToFit="1"/>
    </xf>
    <xf numFmtId="0" fontId="5" fillId="0" borderId="12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center" vertical="center" shrinkToFit="1"/>
    </xf>
    <xf numFmtId="0" fontId="5" fillId="0" borderId="10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176" fontId="0" fillId="2" borderId="40" xfId="0" applyNumberFormat="1" applyFill="1" applyBorder="1" applyAlignment="1">
      <alignment horizontal="center" vertical="center" shrinkToFit="1"/>
    </xf>
    <xf numFmtId="176" fontId="0" fillId="2" borderId="28" xfId="0" applyNumberFormat="1" applyFill="1" applyBorder="1" applyAlignment="1">
      <alignment horizontal="center" vertical="center" shrinkToFit="1"/>
    </xf>
    <xf numFmtId="176" fontId="0" fillId="2" borderId="8" xfId="0" applyNumberFormat="1" applyFill="1" applyBorder="1" applyAlignment="1">
      <alignment horizontal="center" vertical="center" shrinkToFit="1"/>
    </xf>
    <xf numFmtId="177" fontId="0" fillId="0" borderId="0" xfId="0" applyNumberFormat="1" applyFill="1" applyBorder="1" applyAlignment="1">
      <alignment horizontal="right" vertical="center" wrapText="1"/>
    </xf>
    <xf numFmtId="177" fontId="0" fillId="0" borderId="0" xfId="0" applyNumberFormat="1" applyFont="1" applyFill="1" applyBorder="1" applyAlignment="1">
      <alignment horizontal="right" vertical="center" wrapText="1"/>
    </xf>
    <xf numFmtId="49" fontId="0" fillId="0" borderId="0" xfId="0" applyNumberFormat="1" applyFill="1" applyBorder="1" applyAlignment="1">
      <alignment horizontal="left" vertical="center" indent="1"/>
    </xf>
    <xf numFmtId="0" fontId="5" fillId="2" borderId="11" xfId="0" applyFont="1" applyFill="1" applyBorder="1" applyAlignment="1" applyProtection="1">
      <alignment horizontal="center" vertical="center" shrinkToFit="1"/>
    </xf>
    <xf numFmtId="176" fontId="0" fillId="4" borderId="0" xfId="0" applyNumberFormat="1" applyFill="1" applyBorder="1" applyAlignment="1">
      <alignment horizontal="left" vertical="center" wrapText="1" shrinkToFit="1"/>
    </xf>
    <xf numFmtId="176" fontId="0" fillId="4" borderId="0" xfId="0" applyNumberFormat="1" applyFont="1" applyFill="1" applyBorder="1" applyAlignment="1">
      <alignment horizontal="left" vertical="center" wrapText="1" shrinkToFit="1"/>
    </xf>
    <xf numFmtId="0" fontId="0" fillId="2" borderId="0" xfId="0" applyFont="1" applyFill="1" applyBorder="1" applyAlignment="1">
      <alignment horizontal="center" vertical="center" shrinkToFit="1"/>
    </xf>
    <xf numFmtId="0" fontId="0" fillId="4" borderId="0" xfId="0" applyFont="1" applyFill="1" applyBorder="1" applyAlignment="1">
      <alignment vertical="center" shrinkToFi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 shrinkToFit="1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vertical="center"/>
    </xf>
    <xf numFmtId="0" fontId="0" fillId="2" borderId="4" xfId="0" applyFont="1" applyFill="1" applyBorder="1" applyAlignment="1">
      <alignment horizontal="center" vertical="center" shrinkToFit="1"/>
    </xf>
    <xf numFmtId="0" fontId="0" fillId="2" borderId="36" xfId="0" applyFont="1" applyFill="1" applyBorder="1" applyAlignment="1">
      <alignment horizontal="center" vertical="center" shrinkToFit="1"/>
    </xf>
    <xf numFmtId="0" fontId="0" fillId="2" borderId="37" xfId="0" applyFont="1" applyFill="1" applyBorder="1" applyAlignment="1">
      <alignment horizontal="center" vertical="center" shrinkToFit="1"/>
    </xf>
    <xf numFmtId="0" fontId="0" fillId="2" borderId="38" xfId="0" applyFont="1" applyFill="1" applyBorder="1" applyAlignment="1">
      <alignment horizontal="center" vertical="center" shrinkToFit="1"/>
    </xf>
    <xf numFmtId="0" fontId="0" fillId="2" borderId="39" xfId="0" applyFont="1" applyFill="1" applyBorder="1" applyAlignment="1">
      <alignment horizontal="center" vertical="center" shrinkToFit="1"/>
    </xf>
    <xf numFmtId="0" fontId="0" fillId="2" borderId="18" xfId="0" applyFont="1" applyFill="1" applyBorder="1" applyAlignment="1">
      <alignment vertical="center" shrinkToFit="1"/>
    </xf>
    <xf numFmtId="0" fontId="0" fillId="2" borderId="3" xfId="0" applyFont="1" applyFill="1" applyBorder="1" applyAlignment="1">
      <alignment vertical="center" shrinkToFit="1"/>
    </xf>
    <xf numFmtId="0" fontId="17" fillId="2" borderId="4" xfId="0" applyFont="1" applyFill="1" applyBorder="1" applyAlignment="1">
      <alignment horizontal="center" vertical="center" shrinkToFit="1"/>
    </xf>
    <xf numFmtId="0" fontId="17" fillId="2" borderId="36" xfId="0" applyFont="1" applyFill="1" applyBorder="1" applyAlignment="1">
      <alignment horizontal="center" vertical="center" shrinkToFit="1"/>
    </xf>
    <xf numFmtId="0" fontId="17" fillId="2" borderId="37" xfId="0" applyFont="1" applyFill="1" applyBorder="1" applyAlignment="1">
      <alignment horizontal="center" vertical="center" shrinkToFit="1"/>
    </xf>
    <xf numFmtId="0" fontId="17" fillId="2" borderId="38" xfId="0" applyFont="1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 shrinkToFit="1"/>
    </xf>
    <xf numFmtId="0" fontId="14" fillId="2" borderId="11" xfId="0" applyFont="1" applyFill="1" applyBorder="1" applyAlignment="1">
      <alignment horizontal="center" vertical="center" shrinkToFit="1"/>
    </xf>
    <xf numFmtId="0" fontId="14" fillId="2" borderId="14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shrinkToFit="1"/>
    </xf>
    <xf numFmtId="0" fontId="0" fillId="4" borderId="16" xfId="0" applyFont="1" applyFill="1" applyBorder="1" applyAlignment="1">
      <alignment horizontal="center" vertical="center" shrinkToFit="1"/>
    </xf>
    <xf numFmtId="0" fontId="14" fillId="2" borderId="19" xfId="0" applyFont="1" applyFill="1" applyBorder="1" applyAlignment="1">
      <alignment horizontal="center" vertical="center" shrinkToFit="1"/>
    </xf>
    <xf numFmtId="0" fontId="0" fillId="2" borderId="19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 applyProtection="1">
      <alignment horizontal="center" vertical="center" shrinkToFit="1"/>
      <protection hidden="1"/>
    </xf>
    <xf numFmtId="0" fontId="10" fillId="2" borderId="6" xfId="0" applyFont="1" applyFill="1" applyBorder="1">
      <alignment vertical="center"/>
    </xf>
    <xf numFmtId="0" fontId="15" fillId="2" borderId="0" xfId="0" applyFont="1" applyFill="1" applyAlignment="1" applyProtection="1">
      <alignment horizontal="center" vertical="center" shrinkToFit="1"/>
      <protection hidden="1"/>
    </xf>
    <xf numFmtId="0" fontId="10" fillId="2" borderId="0" xfId="0" applyFont="1" applyFill="1">
      <alignment vertical="center"/>
    </xf>
    <xf numFmtId="0" fontId="3" fillId="2" borderId="0" xfId="0" applyFont="1" applyFill="1" applyAlignment="1">
      <alignment horizontal="center" vertical="center" shrinkToFit="1"/>
    </xf>
    <xf numFmtId="0" fontId="13" fillId="2" borderId="19" xfId="0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12" fillId="2" borderId="19" xfId="0" applyFont="1" applyFill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 shrinkToFit="1"/>
    </xf>
    <xf numFmtId="0" fontId="13" fillId="2" borderId="11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6" fillId="7" borderId="10" xfId="0" applyFont="1" applyFill="1" applyBorder="1" applyAlignment="1">
      <alignment horizontal="center" vertical="center" shrinkToFit="1"/>
    </xf>
    <xf numFmtId="0" fontId="6" fillId="7" borderId="12" xfId="0" applyFont="1" applyFill="1" applyBorder="1" applyAlignment="1">
      <alignment horizontal="center" vertical="center" shrinkToFit="1"/>
    </xf>
    <xf numFmtId="0" fontId="6" fillId="7" borderId="14" xfId="0" applyFont="1" applyFill="1" applyBorder="1" applyAlignment="1">
      <alignment horizontal="center" vertical="center" shrinkToFit="1"/>
    </xf>
    <xf numFmtId="0" fontId="6" fillId="7" borderId="1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12" fillId="2" borderId="10" xfId="0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0" fillId="2" borderId="10" xfId="0" applyFont="1" applyFill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0" fillId="2" borderId="12" xfId="0" applyFont="1" applyFill="1" applyBorder="1" applyAlignment="1">
      <alignment horizontal="center" vertical="center" shrinkToFit="1"/>
    </xf>
    <xf numFmtId="0" fontId="0" fillId="2" borderId="14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0" fillId="2" borderId="15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0" fillId="3" borderId="28" xfId="0" applyFill="1" applyBorder="1" applyAlignment="1">
      <alignment horizontal="center" vertical="center" shrinkToFit="1"/>
    </xf>
    <xf numFmtId="176" fontId="0" fillId="3" borderId="11" xfId="0" applyNumberFormat="1" applyFill="1" applyBorder="1" applyAlignment="1">
      <alignment horizontal="left" vertical="center" shrinkToFit="1"/>
    </xf>
    <xf numFmtId="176" fontId="0" fillId="3" borderId="1" xfId="0" applyNumberFormat="1" applyFill="1" applyBorder="1" applyAlignment="1">
      <alignment horizontal="left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10" xfId="0" applyNumberFormat="1" applyFont="1" applyFill="1" applyBorder="1" applyAlignment="1">
      <alignment horizontal="center" vertical="center" shrinkToFit="1"/>
    </xf>
    <xf numFmtId="0" fontId="6" fillId="3" borderId="11" xfId="0" applyNumberFormat="1" applyFont="1" applyFill="1" applyBorder="1" applyAlignment="1">
      <alignment horizontal="center" vertical="center" shrinkToFit="1"/>
    </xf>
    <xf numFmtId="0" fontId="6" fillId="3" borderId="14" xfId="0" applyNumberFormat="1" applyFont="1" applyFill="1" applyBorder="1" applyAlignment="1">
      <alignment horizontal="center" vertical="center" shrinkToFit="1"/>
    </xf>
    <xf numFmtId="0" fontId="6" fillId="3" borderId="1" xfId="0" applyNumberFormat="1" applyFont="1" applyFill="1" applyBorder="1" applyAlignment="1">
      <alignment horizontal="center" vertical="center" shrinkToFit="1"/>
    </xf>
    <xf numFmtId="0" fontId="6" fillId="3" borderId="12" xfId="0" applyNumberFormat="1" applyFont="1" applyFill="1" applyBorder="1" applyAlignment="1">
      <alignment horizontal="center" vertical="center" shrinkToFit="1"/>
    </xf>
    <xf numFmtId="0" fontId="6" fillId="3" borderId="15" xfId="0" applyNumberFormat="1" applyFont="1" applyFill="1" applyBorder="1" applyAlignment="1">
      <alignment horizontal="center" vertical="center" shrinkToFit="1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 shrinkToFit="1"/>
    </xf>
    <xf numFmtId="0" fontId="6" fillId="7" borderId="1" xfId="0" applyFont="1" applyFill="1" applyBorder="1" applyAlignment="1">
      <alignment horizontal="center" vertical="center" shrinkToFit="1"/>
    </xf>
    <xf numFmtId="0" fontId="0" fillId="7" borderId="10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14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8" borderId="28" xfId="0" applyFill="1" applyBorder="1" applyAlignment="1">
      <alignment horizontal="center" vertical="center" shrinkToFit="1"/>
    </xf>
    <xf numFmtId="176" fontId="0" fillId="6" borderId="11" xfId="0" applyNumberFormat="1" applyFill="1" applyBorder="1" applyAlignment="1">
      <alignment horizontal="center" vertical="center" shrinkToFit="1"/>
    </xf>
    <xf numFmtId="176" fontId="0" fillId="6" borderId="1" xfId="0" applyNumberForma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1" xfId="0" applyNumberFormat="1" applyFont="1" applyFill="1" applyBorder="1" applyAlignment="1">
      <alignment horizontal="center" vertical="center" shrinkToFit="1"/>
    </xf>
    <xf numFmtId="0" fontId="6" fillId="2" borderId="12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6" fillId="2" borderId="15" xfId="0" applyNumberFormat="1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6" fillId="2" borderId="35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8" borderId="14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6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0" fillId="6" borderId="0" xfId="0" applyNumberFormat="1" applyFill="1" applyBorder="1" applyAlignment="1">
      <alignment horizontal="center" vertical="center" shrinkToFit="1"/>
    </xf>
    <xf numFmtId="0" fontId="18" fillId="6" borderId="21" xfId="0" applyFont="1" applyFill="1" applyBorder="1" applyAlignment="1">
      <alignment horizontal="center" vertical="center"/>
    </xf>
    <xf numFmtId="0" fontId="18" fillId="6" borderId="22" xfId="0" applyFont="1" applyFill="1" applyBorder="1" applyAlignment="1">
      <alignment horizontal="center" vertical="center"/>
    </xf>
    <xf numFmtId="0" fontId="18" fillId="6" borderId="23" xfId="0" applyFont="1" applyFill="1" applyBorder="1" applyAlignment="1">
      <alignment horizontal="center" vertical="center"/>
    </xf>
    <xf numFmtId="0" fontId="18" fillId="6" borderId="24" xfId="0" applyFont="1" applyFill="1" applyBorder="1" applyAlignment="1">
      <alignment horizontal="center" vertical="center"/>
    </xf>
    <xf numFmtId="0" fontId="18" fillId="6" borderId="25" xfId="0" applyFont="1" applyFill="1" applyBorder="1" applyAlignment="1">
      <alignment horizontal="center" vertical="center"/>
    </xf>
    <xf numFmtId="0" fontId="18" fillId="6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9" fillId="2" borderId="27" xfId="0" applyFont="1" applyFill="1" applyBorder="1" applyAlignment="1">
      <alignment vertical="center"/>
    </xf>
    <xf numFmtId="0" fontId="19" fillId="5" borderId="9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right" vertical="center" shrinkToFit="1"/>
    </xf>
    <xf numFmtId="0" fontId="7" fillId="2" borderId="11" xfId="0" applyFont="1" applyFill="1" applyBorder="1" applyAlignment="1">
      <alignment horizontal="right" vertical="center" shrinkToFit="1"/>
    </xf>
    <xf numFmtId="0" fontId="7" fillId="2" borderId="6" xfId="0" applyFont="1" applyFill="1" applyBorder="1" applyAlignment="1">
      <alignment horizontal="right" vertical="center" shrinkToFit="1"/>
    </xf>
    <xf numFmtId="0" fontId="7" fillId="2" borderId="0" xfId="0" applyFont="1" applyFill="1" applyBorder="1" applyAlignment="1">
      <alignment horizontal="right" vertical="center" shrinkToFit="1"/>
    </xf>
    <xf numFmtId="0" fontId="7" fillId="2" borderId="14" xfId="0" applyFont="1" applyFill="1" applyBorder="1" applyAlignment="1">
      <alignment horizontal="right" vertical="center" shrinkToFit="1"/>
    </xf>
    <xf numFmtId="0" fontId="7" fillId="2" borderId="1" xfId="0" applyFont="1" applyFill="1" applyBorder="1" applyAlignment="1">
      <alignment horizontal="right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176" fontId="0" fillId="2" borderId="11" xfId="0" applyNumberFormat="1" applyFill="1" applyBorder="1">
      <alignment vertical="center"/>
    </xf>
    <xf numFmtId="176" fontId="0" fillId="2" borderId="12" xfId="0" applyNumberFormat="1" applyFill="1" applyBorder="1">
      <alignment vertical="center"/>
    </xf>
    <xf numFmtId="176" fontId="0" fillId="2" borderId="6" xfId="0" applyNumberFormat="1" applyFill="1" applyBorder="1">
      <alignment vertical="center"/>
    </xf>
    <xf numFmtId="176" fontId="0" fillId="2" borderId="0" xfId="0" applyNumberFormat="1" applyFill="1" applyBorder="1">
      <alignment vertical="center"/>
    </xf>
    <xf numFmtId="176" fontId="0" fillId="2" borderId="13" xfId="0" applyNumberFormat="1" applyFill="1" applyBorder="1">
      <alignment vertical="center"/>
    </xf>
    <xf numFmtId="176" fontId="0" fillId="2" borderId="14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176" fontId="0" fillId="2" borderId="15" xfId="0" applyNumberFormat="1" applyFill="1" applyBorder="1">
      <alignment vertical="center"/>
    </xf>
    <xf numFmtId="176" fontId="0" fillId="2" borderId="6" xfId="0" applyNumberFormat="1" applyFill="1" applyBorder="1" applyAlignment="1">
      <alignment horizontal="center" vertical="center" shrinkToFit="1"/>
    </xf>
    <xf numFmtId="176" fontId="0" fillId="2" borderId="13" xfId="0" applyNumberFormat="1" applyFill="1" applyBorder="1" applyAlignment="1">
      <alignment horizontal="center" vertical="center" shrinkToFit="1"/>
    </xf>
    <xf numFmtId="176" fontId="0" fillId="3" borderId="10" xfId="0" applyNumberFormat="1" applyFill="1" applyBorder="1" applyAlignment="1">
      <alignment horizontal="center" vertical="center" shrinkToFit="1"/>
    </xf>
    <xf numFmtId="176" fontId="0" fillId="3" borderId="11" xfId="0" applyNumberFormat="1" applyFill="1" applyBorder="1" applyAlignment="1">
      <alignment horizontal="center" vertical="center" shrinkToFit="1"/>
    </xf>
    <xf numFmtId="176" fontId="0" fillId="3" borderId="12" xfId="0" applyNumberFormat="1" applyFill="1" applyBorder="1" applyAlignment="1">
      <alignment horizontal="center" vertical="center" shrinkToFit="1"/>
    </xf>
    <xf numFmtId="176" fontId="0" fillId="3" borderId="6" xfId="0" applyNumberFormat="1" applyFill="1" applyBorder="1" applyAlignment="1">
      <alignment horizontal="center" vertical="center" shrinkToFit="1"/>
    </xf>
    <xf numFmtId="176" fontId="0" fillId="3" borderId="0" xfId="0" applyNumberFormat="1" applyFill="1" applyBorder="1" applyAlignment="1">
      <alignment horizontal="center" vertical="center" shrinkToFit="1"/>
    </xf>
    <xf numFmtId="176" fontId="0" fillId="3" borderId="13" xfId="0" applyNumberFormat="1" applyFill="1" applyBorder="1" applyAlignment="1">
      <alignment horizontal="center" vertical="center" shrinkToFit="1"/>
    </xf>
    <xf numFmtId="176" fontId="0" fillId="3" borderId="14" xfId="0" applyNumberForma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 shrinkToFit="1"/>
    </xf>
    <xf numFmtId="176" fontId="0" fillId="3" borderId="15" xfId="0" applyNumberFormat="1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22" fillId="5" borderId="9" xfId="1" applyFont="1" applyFill="1" applyBorder="1" applyAlignment="1">
      <alignment horizontal="center" vertical="center"/>
    </xf>
    <xf numFmtId="0" fontId="9" fillId="4" borderId="59" xfId="1" applyFont="1" applyFill="1" applyBorder="1" applyAlignment="1">
      <alignment horizontal="right" vertical="center"/>
    </xf>
    <xf numFmtId="0" fontId="24" fillId="5" borderId="9" xfId="1" applyFont="1" applyFill="1" applyBorder="1" applyAlignment="1">
      <alignment horizontal="center" vertical="center"/>
    </xf>
    <xf numFmtId="0" fontId="9" fillId="4" borderId="59" xfId="1" applyFont="1" applyFill="1" applyBorder="1" applyAlignment="1">
      <alignment horizontal="center" vertical="center" shrinkToFit="1"/>
    </xf>
    <xf numFmtId="0" fontId="1" fillId="4" borderId="0" xfId="1" applyFill="1" applyBorder="1" applyAlignment="1">
      <alignment horizontal="center" vertical="center" shrinkToFit="1"/>
    </xf>
    <xf numFmtId="0" fontId="1" fillId="4" borderId="16" xfId="1" applyFont="1" applyFill="1" applyBorder="1" applyAlignment="1">
      <alignment horizontal="center" vertical="center" shrinkToFit="1"/>
    </xf>
    <xf numFmtId="0" fontId="1" fillId="4" borderId="16" xfId="1" applyFont="1" applyFill="1" applyBorder="1" applyAlignment="1">
      <alignment horizontal="center" vertical="center"/>
    </xf>
    <xf numFmtId="0" fontId="1" fillId="4" borderId="0" xfId="1" applyFill="1" applyBorder="1" applyAlignment="1">
      <alignment horizontal="center" vertical="center"/>
    </xf>
    <xf numFmtId="0" fontId="1" fillId="11" borderId="44" xfId="1" applyFill="1" applyBorder="1" applyAlignment="1">
      <alignment horizontal="center" vertical="center" shrinkToFit="1"/>
    </xf>
    <xf numFmtId="178" fontId="1" fillId="5" borderId="56" xfId="1" applyNumberFormat="1" applyFill="1" applyBorder="1" applyAlignment="1">
      <alignment horizontal="center" vertical="center" shrinkToFit="1"/>
    </xf>
    <xf numFmtId="178" fontId="1" fillId="5" borderId="56" xfId="1" applyNumberFormat="1" applyFont="1" applyFill="1" applyBorder="1" applyAlignment="1">
      <alignment horizontal="center" vertical="center" shrinkToFit="1"/>
    </xf>
    <xf numFmtId="0" fontId="6" fillId="4" borderId="55" xfId="1" applyFont="1" applyFill="1" applyBorder="1" applyAlignment="1">
      <alignment horizontal="center" vertical="center"/>
    </xf>
    <xf numFmtId="0" fontId="6" fillId="4" borderId="47" xfId="1" applyFont="1" applyFill="1" applyBorder="1" applyAlignment="1">
      <alignment horizontal="center" vertical="center" shrinkToFit="1"/>
    </xf>
    <xf numFmtId="0" fontId="6" fillId="4" borderId="11" xfId="1" applyFont="1" applyFill="1" applyBorder="1" applyAlignment="1">
      <alignment horizontal="center" vertical="center" shrinkToFit="1"/>
    </xf>
    <xf numFmtId="0" fontId="6" fillId="4" borderId="58" xfId="1" applyFont="1" applyFill="1" applyBorder="1" applyAlignment="1">
      <alignment horizontal="center" vertical="center" shrinkToFit="1"/>
    </xf>
    <xf numFmtId="0" fontId="6" fillId="4" borderId="56" xfId="1" applyFont="1" applyFill="1" applyBorder="1" applyAlignment="1">
      <alignment horizontal="center" vertical="center" shrinkToFit="1"/>
    </xf>
    <xf numFmtId="0" fontId="6" fillId="4" borderId="46" xfId="1" applyFont="1" applyFill="1" applyBorder="1" applyAlignment="1">
      <alignment horizontal="center" vertical="center" shrinkToFit="1"/>
    </xf>
    <xf numFmtId="0" fontId="22" fillId="4" borderId="47" xfId="1" applyFont="1" applyFill="1" applyBorder="1" applyAlignment="1">
      <alignment horizontal="center" vertical="center" shrinkToFit="1"/>
    </xf>
    <xf numFmtId="0" fontId="8" fillId="4" borderId="48" xfId="1" applyFont="1" applyFill="1" applyBorder="1" applyAlignment="1">
      <alignment horizontal="center" vertical="center" shrinkToFit="1"/>
    </xf>
    <xf numFmtId="176" fontId="1" fillId="2" borderId="10" xfId="1" applyNumberFormat="1" applyFill="1" applyBorder="1" applyAlignment="1">
      <alignment horizontal="center" vertical="center" shrinkToFit="1"/>
    </xf>
    <xf numFmtId="176" fontId="1" fillId="2" borderId="11" xfId="1" applyNumberFormat="1" applyFill="1" applyBorder="1">
      <alignment vertical="center"/>
    </xf>
    <xf numFmtId="176" fontId="1" fillId="2" borderId="12" xfId="1" applyNumberFormat="1" applyFill="1" applyBorder="1">
      <alignment vertical="center"/>
    </xf>
    <xf numFmtId="176" fontId="1" fillId="2" borderId="6" xfId="1" applyNumberFormat="1" applyFill="1" applyBorder="1">
      <alignment vertical="center"/>
    </xf>
    <xf numFmtId="176" fontId="1" fillId="2" borderId="0" xfId="1" applyNumberFormat="1" applyFill="1" applyBorder="1">
      <alignment vertical="center"/>
    </xf>
    <xf numFmtId="176" fontId="1" fillId="2" borderId="13" xfId="1" applyNumberFormat="1" applyFill="1" applyBorder="1">
      <alignment vertical="center"/>
    </xf>
    <xf numFmtId="176" fontId="1" fillId="2" borderId="14" xfId="1" applyNumberFormat="1" applyFill="1" applyBorder="1">
      <alignment vertical="center"/>
    </xf>
    <xf numFmtId="176" fontId="1" fillId="2" borderId="1" xfId="1" applyNumberFormat="1" applyFill="1" applyBorder="1">
      <alignment vertical="center"/>
    </xf>
    <xf numFmtId="176" fontId="1" fillId="2" borderId="15" xfId="1" applyNumberFormat="1" applyFill="1" applyBorder="1">
      <alignment vertical="center"/>
    </xf>
    <xf numFmtId="176" fontId="1" fillId="0" borderId="10" xfId="1" applyNumberFormat="1" applyFill="1" applyBorder="1" applyAlignment="1">
      <alignment horizontal="center" vertical="center" shrinkToFit="1"/>
    </xf>
    <xf numFmtId="176" fontId="1" fillId="0" borderId="11" xfId="1" applyNumberFormat="1" applyFill="1" applyBorder="1" applyAlignment="1">
      <alignment horizontal="center" vertical="center" shrinkToFit="1"/>
    </xf>
    <xf numFmtId="176" fontId="1" fillId="0" borderId="12" xfId="1" applyNumberFormat="1" applyFill="1" applyBorder="1" applyAlignment="1">
      <alignment horizontal="center" vertical="center" shrinkToFit="1"/>
    </xf>
    <xf numFmtId="176" fontId="1" fillId="0" borderId="6" xfId="1" applyNumberFormat="1" applyFill="1" applyBorder="1" applyAlignment="1">
      <alignment horizontal="center" vertical="center" shrinkToFit="1"/>
    </xf>
    <xf numFmtId="176" fontId="1" fillId="0" borderId="0" xfId="1" applyNumberFormat="1" applyFill="1" applyBorder="1" applyAlignment="1">
      <alignment horizontal="center" vertical="center" shrinkToFit="1"/>
    </xf>
    <xf numFmtId="176" fontId="1" fillId="0" borderId="13" xfId="1" applyNumberFormat="1" applyFill="1" applyBorder="1" applyAlignment="1">
      <alignment horizontal="center" vertical="center" shrinkToFit="1"/>
    </xf>
    <xf numFmtId="176" fontId="1" fillId="0" borderId="14" xfId="1" applyNumberFormat="1" applyFill="1" applyBorder="1" applyAlignment="1">
      <alignment horizontal="center" vertical="center" shrinkToFit="1"/>
    </xf>
    <xf numFmtId="176" fontId="1" fillId="0" borderId="1" xfId="1" applyNumberFormat="1" applyFill="1" applyBorder="1" applyAlignment="1">
      <alignment horizontal="center" vertical="center" shrinkToFit="1"/>
    </xf>
    <xf numFmtId="176" fontId="1" fillId="0" borderId="15" xfId="1" applyNumberFormat="1" applyFill="1" applyBorder="1" applyAlignment="1">
      <alignment horizontal="center" vertical="center" shrinkToFit="1"/>
    </xf>
    <xf numFmtId="176" fontId="1" fillId="2" borderId="11" xfId="1" applyNumberFormat="1" applyFill="1" applyBorder="1" applyAlignment="1">
      <alignment horizontal="center" vertical="center" shrinkToFit="1"/>
    </xf>
    <xf numFmtId="176" fontId="1" fillId="2" borderId="12" xfId="1" applyNumberFormat="1" applyFill="1" applyBorder="1" applyAlignment="1">
      <alignment horizontal="center" vertical="center" shrinkToFit="1"/>
    </xf>
    <xf numFmtId="176" fontId="1" fillId="2" borderId="6" xfId="1" applyNumberFormat="1" applyFill="1" applyBorder="1" applyAlignment="1">
      <alignment horizontal="center" vertical="center" shrinkToFit="1"/>
    </xf>
    <xf numFmtId="176" fontId="1" fillId="2" borderId="0" xfId="1" applyNumberFormat="1" applyFill="1" applyBorder="1" applyAlignment="1">
      <alignment horizontal="center" vertical="center" shrinkToFit="1"/>
    </xf>
    <xf numFmtId="176" fontId="1" fillId="2" borderId="13" xfId="1" applyNumberFormat="1" applyFill="1" applyBorder="1" applyAlignment="1">
      <alignment horizontal="center" vertical="center" shrinkToFit="1"/>
    </xf>
    <xf numFmtId="176" fontId="1" fillId="2" borderId="14" xfId="1" applyNumberFormat="1" applyFill="1" applyBorder="1" applyAlignment="1">
      <alignment horizontal="center" vertical="center" shrinkToFit="1"/>
    </xf>
    <xf numFmtId="176" fontId="1" fillId="2" borderId="1" xfId="1" applyNumberFormat="1" applyFill="1" applyBorder="1" applyAlignment="1">
      <alignment horizontal="center" vertical="center" shrinkToFit="1"/>
    </xf>
    <xf numFmtId="176" fontId="1" fillId="2" borderId="15" xfId="1" applyNumberFormat="1" applyFill="1" applyBorder="1" applyAlignment="1">
      <alignment horizontal="center" vertical="center" shrinkToFit="1"/>
    </xf>
    <xf numFmtId="0" fontId="6" fillId="4" borderId="48" xfId="1" applyFont="1" applyFill="1" applyBorder="1" applyAlignment="1">
      <alignment horizontal="center" vertical="center" shrinkToFit="1"/>
    </xf>
    <xf numFmtId="0" fontId="1" fillId="4" borderId="52" xfId="1" applyFill="1" applyBorder="1" applyAlignment="1">
      <alignment vertical="center"/>
    </xf>
    <xf numFmtId="176" fontId="1" fillId="10" borderId="10" xfId="1" applyNumberFormat="1" applyFill="1" applyBorder="1" applyAlignment="1">
      <alignment horizontal="center" vertical="center" shrinkToFit="1"/>
    </xf>
    <xf numFmtId="176" fontId="1" fillId="10" borderId="11" xfId="1" applyNumberFormat="1" applyFill="1" applyBorder="1" applyAlignment="1">
      <alignment horizontal="center" vertical="center" shrinkToFit="1"/>
    </xf>
    <xf numFmtId="176" fontId="1" fillId="10" borderId="12" xfId="1" applyNumberFormat="1" applyFill="1" applyBorder="1" applyAlignment="1">
      <alignment horizontal="center" vertical="center" shrinkToFit="1"/>
    </xf>
    <xf numFmtId="176" fontId="1" fillId="10" borderId="6" xfId="1" applyNumberFormat="1" applyFill="1" applyBorder="1" applyAlignment="1">
      <alignment horizontal="center" vertical="center" shrinkToFit="1"/>
    </xf>
    <xf numFmtId="176" fontId="1" fillId="10" borderId="0" xfId="1" applyNumberFormat="1" applyFill="1" applyBorder="1" applyAlignment="1">
      <alignment horizontal="center" vertical="center" shrinkToFit="1"/>
    </xf>
    <xf numFmtId="176" fontId="1" fillId="10" borderId="13" xfId="1" applyNumberFormat="1" applyFill="1" applyBorder="1" applyAlignment="1">
      <alignment horizontal="center" vertical="center" shrinkToFit="1"/>
    </xf>
    <xf numFmtId="176" fontId="1" fillId="10" borderId="14" xfId="1" applyNumberFormat="1" applyFill="1" applyBorder="1" applyAlignment="1">
      <alignment horizontal="center" vertical="center" shrinkToFit="1"/>
    </xf>
    <xf numFmtId="176" fontId="1" fillId="10" borderId="1" xfId="1" applyNumberFormat="1" applyFill="1" applyBorder="1" applyAlignment="1">
      <alignment horizontal="center" vertical="center" shrinkToFit="1"/>
    </xf>
    <xf numFmtId="176" fontId="1" fillId="10" borderId="15" xfId="1" applyNumberFormat="1" applyFill="1" applyBorder="1" applyAlignment="1">
      <alignment horizontal="center" vertical="center" shrinkToFit="1"/>
    </xf>
    <xf numFmtId="0" fontId="6" fillId="9" borderId="47" xfId="1" applyFont="1" applyFill="1" applyBorder="1" applyAlignment="1">
      <alignment horizontal="center" vertical="center" shrinkToFit="1"/>
    </xf>
    <xf numFmtId="0" fontId="6" fillId="9" borderId="48" xfId="1" applyFont="1" applyFill="1" applyBorder="1" applyAlignment="1">
      <alignment horizontal="center" vertical="center" shrinkToFit="1"/>
    </xf>
    <xf numFmtId="0" fontId="10" fillId="4" borderId="52" xfId="1" applyFont="1" applyFill="1" applyBorder="1" applyAlignment="1">
      <alignment vertical="center"/>
    </xf>
    <xf numFmtId="0" fontId="1" fillId="0" borderId="16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 shrinkToFit="1"/>
    </xf>
    <xf numFmtId="0" fontId="1" fillId="11" borderId="47" xfId="1" applyFill="1" applyBorder="1" applyAlignment="1">
      <alignment horizontal="center" vertical="center" shrinkToFit="1"/>
    </xf>
    <xf numFmtId="178" fontId="1" fillId="5" borderId="54" xfId="1" applyNumberFormat="1" applyFill="1" applyBorder="1" applyAlignment="1">
      <alignment horizontal="center" vertical="center" shrinkToFit="1"/>
    </xf>
    <xf numFmtId="178" fontId="1" fillId="5" borderId="54" xfId="1" applyNumberFormat="1" applyFont="1" applyFill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shrinkToFit="1"/>
    </xf>
    <xf numFmtId="178" fontId="1" fillId="10" borderId="54" xfId="1" applyNumberFormat="1" applyFill="1" applyBorder="1" applyAlignment="1">
      <alignment horizontal="center" vertical="center" shrinkToFit="1"/>
    </xf>
    <xf numFmtId="178" fontId="1" fillId="10" borderId="54" xfId="1" applyNumberFormat="1" applyFont="1" applyFill="1" applyBorder="1" applyAlignment="1">
      <alignment horizontal="center" vertical="center" shrinkToFit="1"/>
    </xf>
    <xf numFmtId="0" fontId="6" fillId="0" borderId="41" xfId="1" applyFont="1" applyBorder="1" applyAlignment="1">
      <alignment horizontal="center" vertical="center" shrinkToFit="1"/>
    </xf>
    <xf numFmtId="0" fontId="6" fillId="0" borderId="43" xfId="1" applyFont="1" applyBorder="1" applyAlignment="1">
      <alignment horizontal="center" vertical="center" shrinkToFit="1"/>
    </xf>
    <xf numFmtId="0" fontId="6" fillId="0" borderId="44" xfId="1" applyFont="1" applyBorder="1" applyAlignment="1">
      <alignment horizontal="center" vertical="center" shrinkToFit="1"/>
    </xf>
    <xf numFmtId="0" fontId="6" fillId="0" borderId="46" xfId="1" applyFont="1" applyBorder="1" applyAlignment="1">
      <alignment horizontal="center" vertical="center" shrinkToFit="1"/>
    </xf>
    <xf numFmtId="0" fontId="6" fillId="9" borderId="47" xfId="1" applyNumberFormat="1" applyFont="1" applyFill="1" applyBorder="1" applyAlignment="1">
      <alignment horizontal="center" vertical="center" shrinkToFit="1"/>
    </xf>
    <xf numFmtId="0" fontId="6" fillId="9" borderId="48" xfId="1" applyNumberFormat="1" applyFont="1" applyFill="1" applyBorder="1" applyAlignment="1">
      <alignment horizontal="center" vertical="center" shrinkToFit="1"/>
    </xf>
    <xf numFmtId="0" fontId="6" fillId="9" borderId="55" xfId="1" applyFont="1" applyFill="1" applyBorder="1" applyAlignment="1">
      <alignment horizontal="center" vertical="center"/>
    </xf>
    <xf numFmtId="0" fontId="1" fillId="0" borderId="16" xfId="1" applyFont="1" applyBorder="1" applyAlignment="1">
      <alignment horizontal="center" vertical="center" shrinkToFit="1"/>
    </xf>
    <xf numFmtId="0" fontId="23" fillId="8" borderId="17" xfId="1" applyFont="1" applyFill="1" applyBorder="1" applyAlignment="1">
      <alignment horizontal="center" vertical="center" shrinkToFit="1"/>
    </xf>
    <xf numFmtId="0" fontId="23" fillId="4" borderId="54" xfId="1" applyFont="1" applyFill="1" applyBorder="1" applyAlignment="1">
      <alignment horizontal="center" vertical="center" shrinkToFit="1"/>
    </xf>
    <xf numFmtId="0" fontId="23" fillId="4" borderId="53" xfId="1" applyFont="1" applyFill="1" applyBorder="1" applyAlignment="1">
      <alignment horizontal="center" vertical="center" shrinkToFit="1"/>
    </xf>
    <xf numFmtId="0" fontId="1" fillId="4" borderId="53" xfId="1" applyFill="1" applyBorder="1" applyAlignment="1">
      <alignment horizontal="center" vertical="center" shrinkToFit="1"/>
    </xf>
    <xf numFmtId="0" fontId="22" fillId="4" borderId="42" xfId="1" applyFont="1" applyFill="1" applyBorder="1" applyAlignment="1">
      <alignment horizontal="center" vertical="center" shrinkToFit="1"/>
    </xf>
    <xf numFmtId="0" fontId="12" fillId="4" borderId="47" xfId="1" applyFont="1" applyFill="1" applyBorder="1" applyAlignment="1">
      <alignment horizontal="center" vertical="center" shrinkToFit="1"/>
    </xf>
    <xf numFmtId="0" fontId="12" fillId="4" borderId="16" xfId="1" applyFont="1" applyFill="1" applyBorder="1" applyAlignment="1">
      <alignment horizontal="center" vertical="center" shrinkToFit="1"/>
    </xf>
    <xf numFmtId="0" fontId="13" fillId="4" borderId="47" xfId="1" applyFont="1" applyFill="1" applyBorder="1" applyAlignment="1">
      <alignment horizontal="center" vertical="center" shrinkToFit="1"/>
    </xf>
    <xf numFmtId="0" fontId="13" fillId="4" borderId="16" xfId="1" applyFont="1" applyFill="1" applyBorder="1" applyAlignment="1">
      <alignment horizontal="center" vertical="center" shrinkToFit="1"/>
    </xf>
    <xf numFmtId="0" fontId="15" fillId="4" borderId="0" xfId="1" applyFont="1" applyFill="1" applyBorder="1" applyAlignment="1" applyProtection="1">
      <alignment horizontal="center" vertical="center" shrinkToFit="1"/>
      <protection hidden="1"/>
    </xf>
    <xf numFmtId="0" fontId="2" fillId="4" borderId="0" xfId="1" applyFont="1" applyFill="1" applyBorder="1" applyAlignment="1">
      <alignment horizontal="center" vertical="center" shrinkToFit="1"/>
    </xf>
    <xf numFmtId="0" fontId="14" fillId="4" borderId="47" xfId="1" applyFont="1" applyFill="1" applyBorder="1" applyAlignment="1">
      <alignment horizontal="center" vertical="center" shrinkToFit="1"/>
    </xf>
    <xf numFmtId="0" fontId="14" fillId="4" borderId="16" xfId="1" applyFont="1" applyFill="1" applyBorder="1" applyAlignment="1">
      <alignment horizontal="center" vertical="center" shrinkToFit="1"/>
    </xf>
    <xf numFmtId="0" fontId="6" fillId="4" borderId="16" xfId="1" applyFont="1" applyFill="1" applyBorder="1" applyAlignment="1">
      <alignment horizontal="center" vertical="center" shrinkToFit="1"/>
    </xf>
    <xf numFmtId="0" fontId="7" fillId="4" borderId="45" xfId="1" applyFont="1" applyFill="1" applyBorder="1" applyAlignment="1">
      <alignment horizontal="center" vertical="center" shrinkToFit="1"/>
    </xf>
    <xf numFmtId="0" fontId="10" fillId="4" borderId="50" xfId="1" applyFont="1" applyFill="1" applyBorder="1" applyAlignment="1">
      <alignment horizontal="center" vertical="center" shrinkToFit="1"/>
    </xf>
    <xf numFmtId="0" fontId="15" fillId="4" borderId="52" xfId="1" applyFont="1" applyFill="1" applyBorder="1" applyAlignment="1" applyProtection="1">
      <alignment horizontal="center" vertical="center" shrinkToFit="1"/>
      <protection hidden="1"/>
    </xf>
    <xf numFmtId="0" fontId="1" fillId="4" borderId="18" xfId="1" applyFont="1" applyFill="1" applyBorder="1" applyAlignment="1">
      <alignment vertical="center" shrinkToFit="1"/>
    </xf>
    <xf numFmtId="0" fontId="1" fillId="4" borderId="0" xfId="1" applyFont="1" applyFill="1" applyBorder="1" applyAlignment="1">
      <alignment vertical="center" shrinkToFit="1"/>
    </xf>
    <xf numFmtId="0" fontId="10" fillId="4" borderId="18" xfId="1" applyFont="1" applyFill="1" applyBorder="1" applyAlignment="1">
      <alignment horizontal="center" vertical="center" shrinkToFit="1"/>
    </xf>
    <xf numFmtId="0" fontId="10" fillId="4" borderId="49" xfId="1" applyFont="1" applyFill="1" applyBorder="1" applyAlignment="1">
      <alignment horizontal="center" vertical="center" shrinkToFit="1"/>
    </xf>
    <xf numFmtId="0" fontId="8" fillId="4" borderId="0" xfId="1" applyFont="1" applyFill="1" applyBorder="1" applyAlignment="1">
      <alignment horizontal="center" vertical="center" shrinkToFit="1"/>
    </xf>
    <xf numFmtId="0" fontId="1" fillId="4" borderId="0" xfId="1" applyFill="1" applyBorder="1" applyAlignment="1">
      <alignment horizontal="right" vertical="center"/>
    </xf>
    <xf numFmtId="0" fontId="2" fillId="4" borderId="0" xfId="1" applyFont="1" applyFill="1" applyBorder="1" applyAlignment="1">
      <alignment vertical="center" shrinkToFit="1"/>
    </xf>
    <xf numFmtId="0" fontId="1" fillId="2" borderId="0" xfId="1" applyFill="1" applyAlignment="1">
      <alignment vertical="center" shrinkToFit="1"/>
    </xf>
    <xf numFmtId="0" fontId="2" fillId="2" borderId="0" xfId="1" applyFont="1" applyFill="1" applyAlignment="1">
      <alignment vertical="center" shrinkToFit="1"/>
    </xf>
    <xf numFmtId="0" fontId="2" fillId="0" borderId="0" xfId="1" applyFont="1" applyFill="1" applyBorder="1" applyAlignment="1">
      <alignment horizontal="center" vertical="center" shrinkToFit="1"/>
    </xf>
    <xf numFmtId="176" fontId="1" fillId="4" borderId="0" xfId="1" applyNumberFormat="1" applyFill="1" applyBorder="1" applyAlignment="1">
      <alignment horizontal="left" vertical="center" wrapText="1" shrinkToFit="1"/>
    </xf>
    <xf numFmtId="176" fontId="1" fillId="4" borderId="0" xfId="1" applyNumberFormat="1" applyFont="1" applyFill="1" applyBorder="1" applyAlignment="1">
      <alignment horizontal="left" vertical="center" wrapText="1" shrinkToFit="1"/>
    </xf>
    <xf numFmtId="0" fontId="1" fillId="0" borderId="0" xfId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horizontal="center" vertical="center" shrinkToFit="1"/>
    </xf>
    <xf numFmtId="176" fontId="1" fillId="0" borderId="0" xfId="1" applyNumberFormat="1" applyFont="1" applyFill="1" applyBorder="1" applyAlignment="1">
      <alignment horizontal="center" vertical="center" wrapText="1" shrinkToFit="1"/>
    </xf>
    <xf numFmtId="49" fontId="1" fillId="0" borderId="0" xfId="1" applyNumberFormat="1" applyFill="1" applyBorder="1" applyAlignment="1">
      <alignment horizontal="right" vertical="center" wrapText="1"/>
    </xf>
    <xf numFmtId="49" fontId="1" fillId="0" borderId="0" xfId="1" applyNumberFormat="1" applyFont="1" applyFill="1" applyBorder="1" applyAlignment="1">
      <alignment horizontal="right" vertical="center" wrapText="1"/>
    </xf>
    <xf numFmtId="176" fontId="1" fillId="0" borderId="16" xfId="1" applyNumberFormat="1" applyFill="1" applyBorder="1" applyAlignment="1">
      <alignment horizontal="center" vertical="center" wrapText="1" shrinkToFit="1"/>
    </xf>
    <xf numFmtId="0" fontId="5" fillId="6" borderId="19" xfId="1" applyFont="1" applyFill="1" applyBorder="1" applyAlignment="1" applyProtection="1">
      <alignment horizontal="center" vertical="center" wrapText="1" shrinkToFit="1"/>
    </xf>
    <xf numFmtId="176" fontId="1" fillId="4" borderId="16" xfId="1" applyNumberFormat="1" applyFill="1" applyBorder="1" applyAlignment="1">
      <alignment horizontal="center" vertical="center" wrapText="1" shrinkToFit="1"/>
    </xf>
    <xf numFmtId="49" fontId="1" fillId="0" borderId="20" xfId="1" applyNumberFormat="1" applyFill="1" applyBorder="1" applyAlignment="1">
      <alignment horizontal="right" vertical="center" wrapText="1"/>
    </xf>
    <xf numFmtId="49" fontId="1" fillId="0" borderId="20" xfId="1" applyNumberFormat="1" applyFont="1" applyFill="1" applyBorder="1" applyAlignment="1">
      <alignment horizontal="right" vertical="center" wrapText="1"/>
    </xf>
    <xf numFmtId="176" fontId="1" fillId="0" borderId="48" xfId="1" applyNumberFormat="1" applyFill="1" applyBorder="1" applyAlignment="1">
      <alignment horizontal="center" vertical="center" wrapText="1" shrinkToFit="1"/>
    </xf>
    <xf numFmtId="176" fontId="1" fillId="0" borderId="47" xfId="1" applyNumberFormat="1" applyFill="1" applyBorder="1" applyAlignment="1">
      <alignment horizontal="center" vertical="center" wrapText="1" shrinkToFit="1"/>
    </xf>
    <xf numFmtId="176" fontId="1" fillId="0" borderId="43" xfId="1" applyNumberFormat="1" applyFill="1" applyBorder="1" applyAlignment="1">
      <alignment horizontal="center" vertical="center" wrapText="1" shrinkToFit="1"/>
    </xf>
    <xf numFmtId="176" fontId="1" fillId="0" borderId="42" xfId="1" applyNumberFormat="1" applyFill="1" applyBorder="1" applyAlignment="1">
      <alignment horizontal="center" vertical="center" wrapText="1" shrinkToFit="1"/>
    </xf>
    <xf numFmtId="176" fontId="1" fillId="0" borderId="41" xfId="1" applyNumberFormat="1" applyFill="1" applyBorder="1" applyAlignment="1">
      <alignment horizontal="center" vertical="center" wrapText="1" shrinkToFit="1"/>
    </xf>
    <xf numFmtId="0" fontId="5" fillId="0" borderId="40" xfId="1" applyFont="1" applyFill="1" applyBorder="1" applyAlignment="1" applyProtection="1">
      <alignment horizontal="center" vertical="center" wrapText="1" shrinkToFit="1"/>
    </xf>
    <xf numFmtId="0" fontId="5" fillId="0" borderId="19" xfId="1" applyFont="1" applyFill="1" applyBorder="1" applyAlignment="1" applyProtection="1">
      <alignment horizontal="center" vertical="center" wrapText="1" shrinkToFit="1"/>
    </xf>
    <xf numFmtId="0" fontId="5" fillId="0" borderId="28" xfId="1" applyFont="1" applyFill="1" applyBorder="1" applyAlignment="1" applyProtection="1">
      <alignment horizontal="center" vertical="center" wrapText="1" shrinkToFit="1"/>
    </xf>
    <xf numFmtId="0" fontId="5" fillId="0" borderId="12" xfId="1" applyFont="1" applyFill="1" applyBorder="1" applyAlignment="1" applyProtection="1">
      <alignment horizontal="center" vertical="center" wrapText="1" shrinkToFit="1"/>
    </xf>
    <xf numFmtId="0" fontId="5" fillId="0" borderId="8" xfId="1" applyFont="1" applyFill="1" applyBorder="1" applyAlignment="1" applyProtection="1">
      <alignment horizontal="center" vertical="center" wrapText="1" shrinkToFit="1"/>
    </xf>
    <xf numFmtId="0" fontId="5" fillId="0" borderId="10" xfId="1" applyFont="1" applyFill="1" applyBorder="1" applyAlignment="1" applyProtection="1">
      <alignment horizontal="center" vertical="center" wrapText="1" shrinkToFit="1"/>
    </xf>
    <xf numFmtId="176" fontId="1" fillId="0" borderId="46" xfId="1" applyNumberFormat="1" applyFill="1" applyBorder="1" applyAlignment="1">
      <alignment horizontal="center" vertical="center" wrapText="1" shrinkToFit="1"/>
    </xf>
    <xf numFmtId="176" fontId="1" fillId="0" borderId="45" xfId="1" applyNumberFormat="1" applyFill="1" applyBorder="1" applyAlignment="1">
      <alignment horizontal="center" vertical="center" wrapText="1" shrinkToFit="1"/>
    </xf>
    <xf numFmtId="176" fontId="1" fillId="0" borderId="44" xfId="1" applyNumberFormat="1" applyFill="1" applyBorder="1" applyAlignment="1">
      <alignment horizontal="center" vertical="center" wrapText="1" shrinkToFit="1"/>
    </xf>
    <xf numFmtId="0" fontId="5" fillId="0" borderId="15" xfId="1" applyFont="1" applyFill="1" applyBorder="1" applyAlignment="1" applyProtection="1">
      <alignment horizontal="center" vertical="center" wrapText="1" shrinkToFit="1"/>
    </xf>
    <xf numFmtId="0" fontId="5" fillId="0" borderId="5" xfId="1" applyFont="1" applyFill="1" applyBorder="1" applyAlignment="1" applyProtection="1">
      <alignment horizontal="center" vertical="center" wrapText="1" shrinkToFit="1"/>
    </xf>
    <xf numFmtId="0" fontId="5" fillId="0" borderId="14" xfId="1" applyFont="1" applyFill="1" applyBorder="1" applyAlignment="1" applyProtection="1">
      <alignment horizontal="center" vertical="center" wrapText="1" shrinkToFit="1"/>
    </xf>
    <xf numFmtId="176" fontId="1" fillId="4" borderId="46" xfId="1" applyNumberFormat="1" applyFill="1" applyBorder="1" applyAlignment="1">
      <alignment horizontal="center" vertical="center" wrapText="1" shrinkToFit="1"/>
    </xf>
    <xf numFmtId="176" fontId="1" fillId="4" borderId="45" xfId="1" applyNumberFormat="1" applyFill="1" applyBorder="1" applyAlignment="1">
      <alignment horizontal="center" vertical="center" wrapText="1" shrinkToFit="1"/>
    </xf>
    <xf numFmtId="176" fontId="1" fillId="4" borderId="44" xfId="1" applyNumberFormat="1" applyFill="1" applyBorder="1" applyAlignment="1">
      <alignment horizontal="center" vertical="center" wrapText="1" shrinkToFit="1"/>
    </xf>
    <xf numFmtId="176" fontId="1" fillId="4" borderId="43" xfId="1" applyNumberFormat="1" applyFill="1" applyBorder="1" applyAlignment="1">
      <alignment horizontal="center" vertical="center" wrapText="1" shrinkToFit="1"/>
    </xf>
    <xf numFmtId="176" fontId="1" fillId="4" borderId="42" xfId="1" applyNumberFormat="1" applyFill="1" applyBorder="1" applyAlignment="1">
      <alignment horizontal="center" vertical="center" wrapText="1" shrinkToFit="1"/>
    </xf>
    <xf numFmtId="176" fontId="1" fillId="4" borderId="41" xfId="1" applyNumberFormat="1" applyFill="1" applyBorder="1" applyAlignment="1">
      <alignment horizontal="center" vertical="center" wrapText="1" shrinkToFit="1"/>
    </xf>
    <xf numFmtId="176" fontId="1" fillId="4" borderId="48" xfId="1" applyNumberFormat="1" applyFill="1" applyBorder="1" applyAlignment="1">
      <alignment horizontal="center" vertical="center" wrapText="1" shrinkToFit="1"/>
    </xf>
    <xf numFmtId="176" fontId="1" fillId="4" borderId="47" xfId="1" applyNumberFormat="1" applyFill="1" applyBorder="1" applyAlignment="1">
      <alignment horizontal="center" vertical="center" wrapText="1" shrinkToFit="1"/>
    </xf>
  </cellXfs>
  <cellStyles count="2">
    <cellStyle name="標準" xfId="0" builtinId="0"/>
    <cellStyle name="標準 2" xfId="1"/>
  </cellStyles>
  <dxfs count="1033"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BL96"/>
  <sheetViews>
    <sheetView tabSelected="1" view="pageBreakPreview" zoomScale="90" zoomScaleNormal="100" zoomScaleSheetLayoutView="90" workbookViewId="0">
      <selection activeCell="K2" sqref="K2:M3"/>
    </sheetView>
  </sheetViews>
  <sheetFormatPr defaultColWidth="1.875" defaultRowHeight="9" customHeight="1" x14ac:dyDescent="0.15"/>
  <cols>
    <col min="1" max="1" width="1" style="1" customWidth="1"/>
    <col min="2" max="42" width="1.875" style="1" customWidth="1"/>
    <col min="43" max="48" width="2" style="1" customWidth="1"/>
    <col min="49" max="49" width="1.875" style="1" customWidth="1"/>
    <col min="50" max="50" width="1.5" style="1" customWidth="1"/>
    <col min="51" max="51" width="1.875" style="1" customWidth="1"/>
    <col min="52" max="53" width="2.125" style="1" customWidth="1"/>
    <col min="54" max="54" width="0.75" style="1" customWidth="1"/>
    <col min="55" max="55" width="1.875" style="1"/>
    <col min="56" max="57" width="4.125" style="1" customWidth="1"/>
    <col min="58" max="58" width="8.625" style="1" bestFit="1" customWidth="1"/>
    <col min="59" max="59" width="1.875" style="1"/>
    <col min="60" max="60" width="3.375" style="1" bestFit="1" customWidth="1"/>
    <col min="61" max="61" width="5.25" style="1" bestFit="1" customWidth="1"/>
    <col min="62" max="62" width="9" style="1" bestFit="1" customWidth="1"/>
    <col min="63" max="63" width="8.375" style="1" bestFit="1" customWidth="1"/>
    <col min="64" max="64" width="8.375" style="1" customWidth="1"/>
    <col min="65" max="16384" width="1.875" style="1"/>
  </cols>
  <sheetData>
    <row r="1" spans="2:64" ht="12" customHeight="1" thickBot="1" x14ac:dyDescent="0.2"/>
    <row r="2" spans="2:64" ht="12.75" customHeight="1" thickBot="1" x14ac:dyDescent="0.2">
      <c r="K2" s="278" t="s">
        <v>33</v>
      </c>
      <c r="L2" s="279"/>
      <c r="M2" s="280"/>
      <c r="N2" s="284" t="s">
        <v>0</v>
      </c>
      <c r="O2" s="285"/>
      <c r="P2" s="2"/>
      <c r="Q2" s="287" t="s">
        <v>34</v>
      </c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8" t="s">
        <v>1</v>
      </c>
      <c r="AC2" s="289"/>
      <c r="AD2" s="289"/>
      <c r="AE2" s="289"/>
      <c r="AF2" s="4"/>
      <c r="AG2" s="290"/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290"/>
      <c r="AS2" s="290"/>
      <c r="AT2" s="290"/>
      <c r="AU2" s="290"/>
      <c r="AV2" s="290"/>
      <c r="AW2" s="290"/>
      <c r="AX2" s="290"/>
      <c r="AY2" s="290"/>
    </row>
    <row r="3" spans="2:64" ht="12.75" customHeight="1" thickBot="1" x14ac:dyDescent="0.2">
      <c r="K3" s="281"/>
      <c r="L3" s="282"/>
      <c r="M3" s="283"/>
      <c r="N3" s="286"/>
      <c r="O3" s="285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8"/>
      <c r="AC3" s="289"/>
      <c r="AD3" s="289"/>
      <c r="AE3" s="289"/>
      <c r="AG3" s="290"/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0"/>
      <c r="AS3" s="290"/>
      <c r="AT3" s="290"/>
      <c r="AU3" s="290"/>
      <c r="AV3" s="290"/>
      <c r="AW3" s="290"/>
      <c r="AX3" s="290"/>
      <c r="AY3" s="290"/>
    </row>
    <row r="4" spans="2:64" ht="12.75" customHeight="1" x14ac:dyDescent="0.15">
      <c r="K4" s="21"/>
      <c r="L4" s="20"/>
      <c r="M4" s="20"/>
      <c r="N4" s="20"/>
      <c r="O4" s="20"/>
      <c r="Q4" s="21"/>
      <c r="R4" s="21"/>
      <c r="S4" s="21"/>
      <c r="T4" s="21"/>
      <c r="U4" s="21"/>
      <c r="V4" s="21"/>
      <c r="W4" s="21"/>
      <c r="X4" s="21"/>
      <c r="Y4" s="20"/>
      <c r="Z4" s="20"/>
      <c r="AA4" s="20"/>
      <c r="AB4" s="8"/>
      <c r="AC4" s="8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BD4" s="1" t="s">
        <v>31</v>
      </c>
    </row>
    <row r="5" spans="2:64" ht="9" customHeight="1" x14ac:dyDescent="0.15">
      <c r="B5" s="291" t="str">
        <f>IF(ISBLANK(K2),"",K2)</f>
        <v>Ａ</v>
      </c>
      <c r="C5" s="292"/>
      <c r="D5" s="292"/>
      <c r="E5" s="297" t="s">
        <v>0</v>
      </c>
      <c r="F5" s="297"/>
      <c r="G5" s="298"/>
      <c r="H5" s="106" t="str">
        <f>C8</f>
        <v>寺尾少年</v>
      </c>
      <c r="I5" s="299"/>
      <c r="J5" s="299"/>
      <c r="K5" s="299"/>
      <c r="L5" s="300"/>
      <c r="M5" s="106" t="str">
        <f>C10</f>
        <v>佐野FC</v>
      </c>
      <c r="N5" s="107"/>
      <c r="O5" s="107"/>
      <c r="P5" s="107"/>
      <c r="Q5" s="108"/>
      <c r="R5" s="106" t="str">
        <f>C12</f>
        <v>六郷小</v>
      </c>
      <c r="S5" s="107"/>
      <c r="T5" s="107"/>
      <c r="U5" s="107"/>
      <c r="V5" s="108"/>
      <c r="W5" s="106" t="str">
        <f>C14</f>
        <v>ジェダリスタ</v>
      </c>
      <c r="X5" s="107"/>
      <c r="Y5" s="107"/>
      <c r="Z5" s="107"/>
      <c r="AA5" s="108"/>
      <c r="AB5" s="106" t="str">
        <f>C16</f>
        <v>豊岡SC</v>
      </c>
      <c r="AC5" s="107"/>
      <c r="AD5" s="107"/>
      <c r="AE5" s="107"/>
      <c r="AF5" s="108"/>
      <c r="AG5" s="106" t="str">
        <f>C18</f>
        <v>FC滝川</v>
      </c>
      <c r="AH5" s="107"/>
      <c r="AI5" s="107"/>
      <c r="AJ5" s="107"/>
      <c r="AK5" s="108"/>
      <c r="AL5" s="309"/>
      <c r="AM5" s="310"/>
      <c r="AN5" s="310"/>
      <c r="AO5" s="310"/>
      <c r="AP5" s="311"/>
      <c r="AQ5" s="266" t="s">
        <v>9</v>
      </c>
      <c r="AR5" s="267"/>
      <c r="AS5" s="266" t="s">
        <v>10</v>
      </c>
      <c r="AT5" s="267"/>
      <c r="AU5" s="266" t="s">
        <v>11</v>
      </c>
      <c r="AV5" s="267"/>
      <c r="AW5" s="266" t="s">
        <v>12</v>
      </c>
      <c r="AX5" s="318"/>
      <c r="AY5" s="267"/>
      <c r="AZ5" s="266" t="s">
        <v>13</v>
      </c>
      <c r="BA5" s="267"/>
      <c r="BB5" s="272"/>
      <c r="BD5" s="273" t="s">
        <v>2</v>
      </c>
      <c r="BE5" s="273" t="s">
        <v>25</v>
      </c>
      <c r="BF5" s="273" t="s">
        <v>13</v>
      </c>
      <c r="BJ5" s="276"/>
    </row>
    <row r="6" spans="2:64" ht="9" customHeight="1" x14ac:dyDescent="0.15">
      <c r="B6" s="293"/>
      <c r="C6" s="294"/>
      <c r="D6" s="294"/>
      <c r="E6" s="196"/>
      <c r="F6" s="196"/>
      <c r="G6" s="197"/>
      <c r="H6" s="301"/>
      <c r="I6" s="302"/>
      <c r="J6" s="302"/>
      <c r="K6" s="302"/>
      <c r="L6" s="303"/>
      <c r="M6" s="307"/>
      <c r="N6" s="102"/>
      <c r="O6" s="102"/>
      <c r="P6" s="102"/>
      <c r="Q6" s="308"/>
      <c r="R6" s="307"/>
      <c r="S6" s="102"/>
      <c r="T6" s="102"/>
      <c r="U6" s="102"/>
      <c r="V6" s="308"/>
      <c r="W6" s="307"/>
      <c r="X6" s="102"/>
      <c r="Y6" s="102"/>
      <c r="Z6" s="102"/>
      <c r="AA6" s="308"/>
      <c r="AB6" s="307"/>
      <c r="AC6" s="102"/>
      <c r="AD6" s="102"/>
      <c r="AE6" s="102"/>
      <c r="AF6" s="308"/>
      <c r="AG6" s="307"/>
      <c r="AH6" s="102"/>
      <c r="AI6" s="102"/>
      <c r="AJ6" s="102"/>
      <c r="AK6" s="308"/>
      <c r="AL6" s="312"/>
      <c r="AM6" s="313"/>
      <c r="AN6" s="313"/>
      <c r="AO6" s="313"/>
      <c r="AP6" s="314"/>
      <c r="AQ6" s="268"/>
      <c r="AR6" s="269"/>
      <c r="AS6" s="268"/>
      <c r="AT6" s="269"/>
      <c r="AU6" s="268"/>
      <c r="AV6" s="269"/>
      <c r="AW6" s="268"/>
      <c r="AX6" s="290"/>
      <c r="AY6" s="269"/>
      <c r="AZ6" s="268"/>
      <c r="BA6" s="269"/>
      <c r="BB6" s="272"/>
      <c r="BD6" s="274"/>
      <c r="BE6" s="274"/>
      <c r="BF6" s="274"/>
      <c r="BJ6" s="276"/>
    </row>
    <row r="7" spans="2:64" ht="9" customHeight="1" x14ac:dyDescent="0.15">
      <c r="B7" s="295"/>
      <c r="C7" s="296"/>
      <c r="D7" s="296"/>
      <c r="E7" s="199"/>
      <c r="F7" s="199"/>
      <c r="G7" s="200"/>
      <c r="H7" s="304"/>
      <c r="I7" s="305"/>
      <c r="J7" s="305"/>
      <c r="K7" s="305"/>
      <c r="L7" s="306"/>
      <c r="M7" s="109"/>
      <c r="N7" s="110"/>
      <c r="O7" s="110"/>
      <c r="P7" s="110"/>
      <c r="Q7" s="111"/>
      <c r="R7" s="109"/>
      <c r="S7" s="110"/>
      <c r="T7" s="110"/>
      <c r="U7" s="110"/>
      <c r="V7" s="111"/>
      <c r="W7" s="109"/>
      <c r="X7" s="110"/>
      <c r="Y7" s="110"/>
      <c r="Z7" s="110"/>
      <c r="AA7" s="111"/>
      <c r="AB7" s="109"/>
      <c r="AC7" s="110"/>
      <c r="AD7" s="110"/>
      <c r="AE7" s="110"/>
      <c r="AF7" s="111"/>
      <c r="AG7" s="109"/>
      <c r="AH7" s="110"/>
      <c r="AI7" s="110"/>
      <c r="AJ7" s="110"/>
      <c r="AK7" s="111"/>
      <c r="AL7" s="315"/>
      <c r="AM7" s="316"/>
      <c r="AN7" s="316"/>
      <c r="AO7" s="316"/>
      <c r="AP7" s="317"/>
      <c r="AQ7" s="270"/>
      <c r="AR7" s="271"/>
      <c r="AS7" s="270"/>
      <c r="AT7" s="271"/>
      <c r="AU7" s="270"/>
      <c r="AV7" s="271"/>
      <c r="AW7" s="270"/>
      <c r="AX7" s="319"/>
      <c r="AY7" s="271"/>
      <c r="AZ7" s="270"/>
      <c r="BA7" s="271"/>
      <c r="BB7" s="272"/>
      <c r="BD7" s="275"/>
      <c r="BE7" s="275"/>
      <c r="BF7" s="275"/>
      <c r="BJ7" s="143"/>
    </row>
    <row r="8" spans="2:64" ht="10.5" customHeight="1" thickBot="1" x14ac:dyDescent="0.2">
      <c r="B8" s="270">
        <v>1</v>
      </c>
      <c r="C8" s="277" t="s">
        <v>35</v>
      </c>
      <c r="D8" s="277"/>
      <c r="E8" s="277"/>
      <c r="F8" s="277"/>
      <c r="G8" s="277"/>
      <c r="H8" s="258"/>
      <c r="I8" s="259"/>
      <c r="J8" s="259"/>
      <c r="K8" s="259"/>
      <c r="L8" s="260"/>
      <c r="M8" s="249">
        <f>IF(ISBLANK(O45),"",O45)</f>
        <v>0</v>
      </c>
      <c r="N8" s="185"/>
      <c r="O8" s="23" t="str">
        <f>IF(ISBLANK(O45),"",IF(M8&gt;P8,"○",IF(M8&lt;P8,"×","△")))</f>
        <v>×</v>
      </c>
      <c r="P8" s="185">
        <f>IF(ISBLANK(S45),"",S45)</f>
        <v>2</v>
      </c>
      <c r="Q8" s="252"/>
      <c r="R8" s="249">
        <f>IF(ISBLANK(O51),"",O51)</f>
        <v>1</v>
      </c>
      <c r="S8" s="185"/>
      <c r="T8" s="23" t="str">
        <f>IF(ISBLANK(O51),"",IF(R8&gt;U8,"○",IF(R8&lt;U8,"×","△")))</f>
        <v>○</v>
      </c>
      <c r="U8" s="185">
        <f>IF(ISBLANK(S51),"",S51)</f>
        <v>0</v>
      </c>
      <c r="V8" s="252"/>
      <c r="W8" s="249">
        <f>IF(ISBLANK(O67),"",O67)</f>
        <v>1</v>
      </c>
      <c r="X8" s="185"/>
      <c r="Y8" s="23" t="str">
        <f>IF(ISBLANK(O65),"",IF(W8&gt;Z8,"○",IF(W8&lt;Z8,"×","△")))</f>
        <v>×</v>
      </c>
      <c r="Z8" s="185">
        <f>IF(ISBLANK(S67),"",S67)</f>
        <v>4</v>
      </c>
      <c r="AA8" s="252"/>
      <c r="AB8" s="249">
        <f>IF(ISBLANK(O81),"",O81)</f>
        <v>0</v>
      </c>
      <c r="AC8" s="185"/>
      <c r="AD8" s="23" t="str">
        <f>IF(ISBLANK(O77),"",IF(AB8&gt;AE8,"○",IF(AB8&lt;AE8,"×","△")))</f>
        <v>×</v>
      </c>
      <c r="AE8" s="185">
        <f>IF(ISBLANK(S81),"",S81)</f>
        <v>5</v>
      </c>
      <c r="AF8" s="252"/>
      <c r="AG8" s="249">
        <f>IF(ISBLANK(O61),"",O61)</f>
        <v>3</v>
      </c>
      <c r="AH8" s="185"/>
      <c r="AI8" s="23" t="str">
        <f>IF(ISBLANK(O61),"",IF(AG8&gt;AJ8,"○",IF(AG8&lt;AJ8,"×","△")))</f>
        <v>○</v>
      </c>
      <c r="AJ8" s="185">
        <f>IF(ISBLANK(S61),"",S61)</f>
        <v>1</v>
      </c>
      <c r="AK8" s="252"/>
      <c r="AL8" s="222"/>
      <c r="AM8" s="223"/>
      <c r="AN8" s="28"/>
      <c r="AO8" s="223"/>
      <c r="AP8" s="226"/>
      <c r="AQ8" s="177">
        <f>IF(ISBLANK($O$45),"",SUM(BD8*3+BE8))</f>
        <v>6</v>
      </c>
      <c r="AR8" s="179"/>
      <c r="AS8" s="177">
        <f>IF(ISBLANK($O$45),"",SUM(H8)+SUM(M8)+SUM(R8)+SUM(W8)+SUM(AB8)+SUM(AG8)+SUM(AL8))</f>
        <v>5</v>
      </c>
      <c r="AT8" s="179"/>
      <c r="AU8" s="177">
        <f>IF(ISBLANK($O$45),"",SUM(H8)+SUM(P8)+SUM(U8)+SUM(Z8)+SUM(AE8)+SUM(AJ8)+SUM(AO8))</f>
        <v>12</v>
      </c>
      <c r="AV8" s="179"/>
      <c r="AW8" s="177">
        <f>IF(ISBLANK(O45),"",AS8-AU8)</f>
        <v>-7</v>
      </c>
      <c r="AX8" s="178"/>
      <c r="AY8" s="179"/>
      <c r="AZ8" s="264">
        <f>IF(ISBLANK($S$81),"",RANK($BF$8:$BF$19,$BF$8:$BF$19))</f>
        <v>4</v>
      </c>
      <c r="BA8" s="264"/>
      <c r="BB8" s="217">
        <f>IF(ISBLANK(O45),"",AQ8*10000+AW8*100+AS8)</f>
        <v>59305</v>
      </c>
      <c r="BD8" s="218">
        <f>COUNTIF(H8:AP9,"○")</f>
        <v>2</v>
      </c>
      <c r="BE8" s="218">
        <f>COUNTIF(H8:AP9,"△")</f>
        <v>0</v>
      </c>
      <c r="BF8" s="218">
        <f>SUM(AQ8*10000+AW8*100+AS8)</f>
        <v>59305</v>
      </c>
      <c r="BI8" s="183"/>
      <c r="BJ8" s="183"/>
      <c r="BK8" s="183"/>
      <c r="BL8" s="183"/>
    </row>
    <row r="9" spans="2:64" ht="10.5" customHeight="1" x14ac:dyDescent="0.15">
      <c r="B9" s="246"/>
      <c r="C9" s="248"/>
      <c r="D9" s="248"/>
      <c r="E9" s="248"/>
      <c r="F9" s="248"/>
      <c r="G9" s="248"/>
      <c r="H9" s="261"/>
      <c r="I9" s="262"/>
      <c r="J9" s="262"/>
      <c r="K9" s="262"/>
      <c r="L9" s="263"/>
      <c r="M9" s="250"/>
      <c r="N9" s="251"/>
      <c r="O9" s="6"/>
      <c r="P9" s="251"/>
      <c r="Q9" s="253"/>
      <c r="R9" s="250"/>
      <c r="S9" s="251"/>
      <c r="T9" s="6"/>
      <c r="U9" s="251"/>
      <c r="V9" s="253"/>
      <c r="W9" s="250"/>
      <c r="X9" s="251"/>
      <c r="Y9" s="6"/>
      <c r="Z9" s="251"/>
      <c r="AA9" s="253"/>
      <c r="AB9" s="250"/>
      <c r="AC9" s="251"/>
      <c r="AD9" s="6"/>
      <c r="AE9" s="251"/>
      <c r="AF9" s="253"/>
      <c r="AG9" s="250"/>
      <c r="AH9" s="251"/>
      <c r="AI9" s="6"/>
      <c r="AJ9" s="251"/>
      <c r="AK9" s="253"/>
      <c r="AL9" s="224"/>
      <c r="AM9" s="225"/>
      <c r="AN9" s="29"/>
      <c r="AO9" s="225"/>
      <c r="AP9" s="227"/>
      <c r="AQ9" s="180"/>
      <c r="AR9" s="182"/>
      <c r="AS9" s="180"/>
      <c r="AT9" s="182"/>
      <c r="AU9" s="180"/>
      <c r="AV9" s="182"/>
      <c r="AW9" s="180"/>
      <c r="AX9" s="181"/>
      <c r="AY9" s="182"/>
      <c r="AZ9" s="264"/>
      <c r="BA9" s="264"/>
      <c r="BB9" s="217"/>
      <c r="BD9" s="218"/>
      <c r="BE9" s="218"/>
      <c r="BF9" s="218"/>
      <c r="BI9" s="183"/>
      <c r="BJ9" s="183"/>
      <c r="BK9" s="183"/>
      <c r="BL9" s="183"/>
    </row>
    <row r="10" spans="2:64" ht="10.5" customHeight="1" thickBot="1" x14ac:dyDescent="0.2">
      <c r="B10" s="246">
        <v>2</v>
      </c>
      <c r="C10" s="247" t="s">
        <v>36</v>
      </c>
      <c r="D10" s="247"/>
      <c r="E10" s="247"/>
      <c r="F10" s="247"/>
      <c r="G10" s="247"/>
      <c r="H10" s="249">
        <f>IF(ISBLANK(S45),"",S45)</f>
        <v>2</v>
      </c>
      <c r="I10" s="185"/>
      <c r="J10" s="23" t="str">
        <f>IF(ISBLANK(O45),"",IF(H10&gt;K10,"○",IF(H10&lt;K10,"×","△")))</f>
        <v>○</v>
      </c>
      <c r="K10" s="185">
        <f>IF(ISBLANK(O45),"",O45)</f>
        <v>0</v>
      </c>
      <c r="L10" s="252"/>
      <c r="M10" s="258"/>
      <c r="N10" s="259"/>
      <c r="O10" s="265"/>
      <c r="P10" s="259"/>
      <c r="Q10" s="260"/>
      <c r="R10" s="249">
        <f>IF(ISBLANK(O65),"",O65)</f>
        <v>4</v>
      </c>
      <c r="S10" s="185"/>
      <c r="T10" s="23" t="str">
        <f>IF(ISBLANK(O65),"",IF(R10&gt;U10,"○",IF(R10&lt;U10,"×","△")))</f>
        <v>○</v>
      </c>
      <c r="U10" s="185">
        <f>IF(ISBLANK(S65),"",S65)</f>
        <v>0</v>
      </c>
      <c r="V10" s="252"/>
      <c r="W10" s="249">
        <f>IF(ISBLANK(O79),"",O79)</f>
        <v>1</v>
      </c>
      <c r="X10" s="185"/>
      <c r="Y10" s="23" t="str">
        <f>IF(ISBLANK(O79),"",IF(W10&gt;Z10,"○",IF(W10&lt;Z10,"×","△")))</f>
        <v>×</v>
      </c>
      <c r="Z10" s="185">
        <f>IF(ISBLANK(S79),"",S79)</f>
        <v>6</v>
      </c>
      <c r="AA10" s="252"/>
      <c r="AB10" s="249">
        <f>IF(ISBLANK(O53),"",O53)</f>
        <v>1</v>
      </c>
      <c r="AC10" s="185"/>
      <c r="AD10" s="23" t="str">
        <f>IF(ISBLANK(O53),"",IF(AB10&gt;AE10,"○",IF(AB10&lt;AE10,"×","△")))</f>
        <v>△</v>
      </c>
      <c r="AE10" s="185">
        <f>IF(ISBLANK(S53),"",S53)</f>
        <v>1</v>
      </c>
      <c r="AF10" s="252"/>
      <c r="AG10" s="249">
        <f>IF(ISBLANK(O69),"",O69)</f>
        <v>6</v>
      </c>
      <c r="AH10" s="185"/>
      <c r="AI10" s="23" t="str">
        <f>IF(ISBLANK(O63),"",IF(AG10&gt;AJ10,"○",IF(AG10&lt;AJ10,"×","△")))</f>
        <v>○</v>
      </c>
      <c r="AJ10" s="185">
        <f>IF(ISBLANK(S69),"",S69)</f>
        <v>0</v>
      </c>
      <c r="AK10" s="252"/>
      <c r="AL10" s="222"/>
      <c r="AM10" s="223"/>
      <c r="AN10" s="28"/>
      <c r="AO10" s="223"/>
      <c r="AP10" s="226"/>
      <c r="AQ10" s="177">
        <f>IF(ISBLANK($O$45),"",SUM(BD10*3+BE10))</f>
        <v>10</v>
      </c>
      <c r="AR10" s="179"/>
      <c r="AS10" s="177">
        <f>IF(ISBLANK($O$45),"",SUM(H10)+SUM(M10)+SUM(R10)+SUM(W10)+SUM(AB10)+SUM(AG10)+SUM(AL10))</f>
        <v>14</v>
      </c>
      <c r="AT10" s="179"/>
      <c r="AU10" s="177">
        <f>IF(ISBLANK($O$45),"",SUM(K10)+SUM(P10)+SUM(U10)+SUM(Z10)+SUM(AE10)+SUM(AJ10)+SUM(AO10))</f>
        <v>7</v>
      </c>
      <c r="AV10" s="179"/>
      <c r="AW10" s="177">
        <f>IF(ISBLANK(O45),"",AS10-AU10)</f>
        <v>7</v>
      </c>
      <c r="AX10" s="178"/>
      <c r="AY10" s="179"/>
      <c r="AZ10" s="264">
        <f>IF(ISBLANK($S$81),"",RANK($BF$8:$BF$19,$BF$8:$BF$19))</f>
        <v>3</v>
      </c>
      <c r="BA10" s="264"/>
      <c r="BB10" s="217">
        <f>IF(ISBLANK(S45),"",AQ10*10000+AW10*100+AS10)</f>
        <v>100714</v>
      </c>
      <c r="BD10" s="218">
        <f>COUNTIF(H10:AP11,"○")</f>
        <v>3</v>
      </c>
      <c r="BE10" s="218">
        <f>COUNTIF(H10:AP11,"△")</f>
        <v>1</v>
      </c>
      <c r="BF10" s="218">
        <f>SUM(AQ10*10000+AW10*100+AS10)</f>
        <v>100714</v>
      </c>
      <c r="BI10" s="183"/>
      <c r="BJ10" s="183"/>
      <c r="BK10" s="183"/>
      <c r="BL10" s="21"/>
    </row>
    <row r="11" spans="2:64" ht="10.5" customHeight="1" x14ac:dyDescent="0.15">
      <c r="B11" s="246"/>
      <c r="C11" s="248"/>
      <c r="D11" s="248"/>
      <c r="E11" s="248"/>
      <c r="F11" s="248"/>
      <c r="G11" s="248"/>
      <c r="H11" s="250"/>
      <c r="I11" s="251"/>
      <c r="J11" s="7"/>
      <c r="K11" s="251"/>
      <c r="L11" s="253"/>
      <c r="M11" s="261"/>
      <c r="N11" s="262"/>
      <c r="O11" s="262"/>
      <c r="P11" s="262"/>
      <c r="Q11" s="263"/>
      <c r="R11" s="250"/>
      <c r="S11" s="251"/>
      <c r="T11" s="6"/>
      <c r="U11" s="251"/>
      <c r="V11" s="253"/>
      <c r="W11" s="250"/>
      <c r="X11" s="251"/>
      <c r="Y11" s="6"/>
      <c r="Z11" s="251"/>
      <c r="AA11" s="253"/>
      <c r="AB11" s="250"/>
      <c r="AC11" s="251"/>
      <c r="AD11" s="6"/>
      <c r="AE11" s="251"/>
      <c r="AF11" s="253"/>
      <c r="AG11" s="250"/>
      <c r="AH11" s="251"/>
      <c r="AI11" s="6"/>
      <c r="AJ11" s="251"/>
      <c r="AK11" s="253"/>
      <c r="AL11" s="224"/>
      <c r="AM11" s="225"/>
      <c r="AN11" s="29"/>
      <c r="AO11" s="225"/>
      <c r="AP11" s="227"/>
      <c r="AQ11" s="180"/>
      <c r="AR11" s="182"/>
      <c r="AS11" s="180"/>
      <c r="AT11" s="182"/>
      <c r="AU11" s="180"/>
      <c r="AV11" s="182"/>
      <c r="AW11" s="180"/>
      <c r="AX11" s="181"/>
      <c r="AY11" s="182"/>
      <c r="AZ11" s="264"/>
      <c r="BA11" s="264"/>
      <c r="BB11" s="217"/>
      <c r="BD11" s="218"/>
      <c r="BE11" s="218"/>
      <c r="BF11" s="218"/>
      <c r="BI11" s="183"/>
      <c r="BJ11" s="183"/>
      <c r="BK11" s="183"/>
      <c r="BL11" s="21"/>
    </row>
    <row r="12" spans="2:64" ht="10.5" customHeight="1" thickBot="1" x14ac:dyDescent="0.2">
      <c r="B12" s="246">
        <v>3</v>
      </c>
      <c r="C12" s="247" t="s">
        <v>37</v>
      </c>
      <c r="D12" s="247"/>
      <c r="E12" s="247"/>
      <c r="F12" s="247"/>
      <c r="G12" s="247"/>
      <c r="H12" s="249">
        <f>U8</f>
        <v>0</v>
      </c>
      <c r="I12" s="185"/>
      <c r="J12" s="23" t="str">
        <f>IF(ISBLANK(O51),"",IF(H12&gt;K12,"○",IF(H12&lt;K12,"×","△")))</f>
        <v>×</v>
      </c>
      <c r="K12" s="185">
        <f>R8</f>
        <v>1</v>
      </c>
      <c r="L12" s="252"/>
      <c r="M12" s="249">
        <f>U10</f>
        <v>0</v>
      </c>
      <c r="N12" s="185"/>
      <c r="O12" s="23" t="str">
        <f>IF(ISBLANK(O65),"",IF(M12&gt;P12,"○",IF(M12&lt;P12,"×","△")))</f>
        <v>×</v>
      </c>
      <c r="P12" s="185">
        <f>R10</f>
        <v>4</v>
      </c>
      <c r="Q12" s="252"/>
      <c r="R12" s="258"/>
      <c r="S12" s="259"/>
      <c r="T12" s="259"/>
      <c r="U12" s="259"/>
      <c r="V12" s="260"/>
      <c r="W12" s="249">
        <f>IF(ISBLANK(O47),"",O47)</f>
        <v>0</v>
      </c>
      <c r="X12" s="185"/>
      <c r="Y12" s="23" t="str">
        <f>IF(ISBLANK(O47),"",IF(W12&gt;Z12,"○",IF(W12&lt;Z12,"×","△")))</f>
        <v>×</v>
      </c>
      <c r="Z12" s="185">
        <f>IF(ISBLANK(S47),"",S47)</f>
        <v>3</v>
      </c>
      <c r="AA12" s="252"/>
      <c r="AB12" s="249">
        <f>IF(ISBLANK(O71),"",O71)</f>
        <v>0</v>
      </c>
      <c r="AC12" s="185"/>
      <c r="AD12" s="23" t="str">
        <f>IF(ISBLANK(O61),"",IF(AB12&gt;AE12,"○",IF(AB12&lt;AE12,"×","△")))</f>
        <v>×</v>
      </c>
      <c r="AE12" s="185">
        <f>IF(ISBLANK(S71),"",S71)</f>
        <v>4</v>
      </c>
      <c r="AF12" s="252"/>
      <c r="AG12" s="249">
        <f>IF(ISBLANK(O77),"",O77)</f>
        <v>7</v>
      </c>
      <c r="AH12" s="185"/>
      <c r="AI12" s="23" t="str">
        <f>IF(ISBLANK(O81),"",IF(AG12&gt;AJ12,"○",IF(AG12&lt;AJ12,"×","△")))</f>
        <v>○</v>
      </c>
      <c r="AJ12" s="185">
        <f>IF(ISBLANK(S77),"",S77)</f>
        <v>0</v>
      </c>
      <c r="AK12" s="252"/>
      <c r="AL12" s="222"/>
      <c r="AM12" s="223"/>
      <c r="AN12" s="28"/>
      <c r="AO12" s="223"/>
      <c r="AP12" s="226"/>
      <c r="AQ12" s="177">
        <f>IF(ISBLANK($O$45),"",SUM(BD12*3+BE12))</f>
        <v>3</v>
      </c>
      <c r="AR12" s="179"/>
      <c r="AS12" s="177">
        <f>IF(ISBLANK($O$45),"",SUM(H12)+SUM(M12)+SUM(R12)+SUM(W12)+SUM(AB12)+SUM(AG12)+SUM(AL12))</f>
        <v>7</v>
      </c>
      <c r="AT12" s="179"/>
      <c r="AU12" s="177">
        <f>IF(ISBLANK($O$45),"",SUM(K12)+SUM(P12)+SUM(U12)+SUM(Z12)+SUM(AE12)+SUM(AJ12)+SUM(AO12))</f>
        <v>12</v>
      </c>
      <c r="AV12" s="179"/>
      <c r="AW12" s="177">
        <f>IF(ISBLANK(O45),"",AS12-AU12)</f>
        <v>-5</v>
      </c>
      <c r="AX12" s="178"/>
      <c r="AY12" s="179"/>
      <c r="AZ12" s="264">
        <f>IF(ISBLANK($S$81),"",RANK($BF$8:$BF$19,$BF$8:$BF$19))</f>
        <v>5</v>
      </c>
      <c r="BA12" s="264"/>
      <c r="BB12" s="217">
        <f>IF(ISBLANK(O47),"",AQ12*10000+AW12*100+AS12)</f>
        <v>29507</v>
      </c>
      <c r="BD12" s="218">
        <f>COUNTIF(H12:AP13,"○")</f>
        <v>1</v>
      </c>
      <c r="BE12" s="218">
        <f>COUNTIF(H12:AP13,"△")</f>
        <v>0</v>
      </c>
      <c r="BF12" s="218">
        <f>SUM(AQ12*10000+AW12*100+AS12)</f>
        <v>29507</v>
      </c>
      <c r="BI12" s="183"/>
      <c r="BJ12" s="183"/>
      <c r="BK12" s="183"/>
      <c r="BL12" s="21"/>
    </row>
    <row r="13" spans="2:64" ht="10.5" customHeight="1" x14ac:dyDescent="0.15">
      <c r="B13" s="246"/>
      <c r="C13" s="248"/>
      <c r="D13" s="248"/>
      <c r="E13" s="248"/>
      <c r="F13" s="248"/>
      <c r="G13" s="248"/>
      <c r="H13" s="250"/>
      <c r="I13" s="251"/>
      <c r="J13" s="7"/>
      <c r="K13" s="251"/>
      <c r="L13" s="253"/>
      <c r="M13" s="250"/>
      <c r="N13" s="251"/>
      <c r="O13" s="7"/>
      <c r="P13" s="251"/>
      <c r="Q13" s="253"/>
      <c r="R13" s="261"/>
      <c r="S13" s="262"/>
      <c r="T13" s="262"/>
      <c r="U13" s="262"/>
      <c r="V13" s="263"/>
      <c r="W13" s="250"/>
      <c r="X13" s="251"/>
      <c r="Y13" s="6"/>
      <c r="Z13" s="251"/>
      <c r="AA13" s="253"/>
      <c r="AB13" s="250"/>
      <c r="AC13" s="251"/>
      <c r="AD13" s="6"/>
      <c r="AE13" s="251"/>
      <c r="AF13" s="253"/>
      <c r="AG13" s="250"/>
      <c r="AH13" s="251"/>
      <c r="AI13" s="6"/>
      <c r="AJ13" s="251"/>
      <c r="AK13" s="253"/>
      <c r="AL13" s="224"/>
      <c r="AM13" s="225"/>
      <c r="AN13" s="29"/>
      <c r="AO13" s="225"/>
      <c r="AP13" s="227"/>
      <c r="AQ13" s="180"/>
      <c r="AR13" s="182"/>
      <c r="AS13" s="180"/>
      <c r="AT13" s="182"/>
      <c r="AU13" s="180"/>
      <c r="AV13" s="182"/>
      <c r="AW13" s="180"/>
      <c r="AX13" s="181"/>
      <c r="AY13" s="182"/>
      <c r="AZ13" s="264"/>
      <c r="BA13" s="264"/>
      <c r="BB13" s="217"/>
      <c r="BD13" s="218"/>
      <c r="BE13" s="218"/>
      <c r="BF13" s="218"/>
      <c r="BI13" s="183"/>
      <c r="BJ13" s="183"/>
      <c r="BK13" s="183"/>
      <c r="BL13" s="21"/>
    </row>
    <row r="14" spans="2:64" ht="10.5" customHeight="1" thickBot="1" x14ac:dyDescent="0.2">
      <c r="B14" s="246">
        <v>4</v>
      </c>
      <c r="C14" s="247" t="s">
        <v>56</v>
      </c>
      <c r="D14" s="247"/>
      <c r="E14" s="247"/>
      <c r="F14" s="247"/>
      <c r="G14" s="247"/>
      <c r="H14" s="249">
        <f>Z8</f>
        <v>4</v>
      </c>
      <c r="I14" s="185"/>
      <c r="J14" s="23" t="str">
        <f>IF(ISBLANK(O65),"",IF(H14&gt;K14,"○",IF(H14&lt;K14,"×","△")))</f>
        <v>○</v>
      </c>
      <c r="K14" s="185">
        <f>W8</f>
        <v>1</v>
      </c>
      <c r="L14" s="252"/>
      <c r="M14" s="249">
        <f>Z10</f>
        <v>6</v>
      </c>
      <c r="N14" s="185"/>
      <c r="O14" s="23" t="str">
        <f>IF(ISBLANK(O79),"",IF(M14&gt;P14,"○",IF(M14&lt;P14,"×","△")))</f>
        <v>○</v>
      </c>
      <c r="P14" s="185">
        <f>W10</f>
        <v>1</v>
      </c>
      <c r="Q14" s="252"/>
      <c r="R14" s="249">
        <f>Z12</f>
        <v>3</v>
      </c>
      <c r="S14" s="185"/>
      <c r="T14" s="23" t="str">
        <f>IF(ISBLANK(O47),"",IF(R14&gt;U14,"○",IF(R14&lt;U14,"×","△")))</f>
        <v>○</v>
      </c>
      <c r="U14" s="185">
        <f>W12</f>
        <v>0</v>
      </c>
      <c r="V14" s="252"/>
      <c r="W14" s="258"/>
      <c r="X14" s="259"/>
      <c r="Y14" s="259"/>
      <c r="Z14" s="259"/>
      <c r="AA14" s="260"/>
      <c r="AB14" s="249">
        <f>IF(ISBLANK(O63),"",O63)</f>
        <v>6</v>
      </c>
      <c r="AC14" s="185"/>
      <c r="AD14" s="23" t="str">
        <f>IF(ISBLANK(O63),"",IF(AB14&gt;AE14,"○",IF(AB14&lt;AE14,"×","△")))</f>
        <v>○</v>
      </c>
      <c r="AE14" s="185">
        <f>IF(ISBLANK(S63),"",S63)</f>
        <v>2</v>
      </c>
      <c r="AF14" s="252"/>
      <c r="AG14" s="249">
        <f>IF(ISBLANK(O55),"",O55)</f>
        <v>11</v>
      </c>
      <c r="AH14" s="185"/>
      <c r="AI14" s="23" t="str">
        <f>IF(ISBLANK(O55),"",IF(AG14&gt;AJ14,"○",IF(AG14&lt;AJ14,"×","△")))</f>
        <v>○</v>
      </c>
      <c r="AJ14" s="185">
        <f>IF(ISBLANK(S55),"",S55)</f>
        <v>0</v>
      </c>
      <c r="AK14" s="252"/>
      <c r="AL14" s="222"/>
      <c r="AM14" s="223"/>
      <c r="AN14" s="28"/>
      <c r="AO14" s="223"/>
      <c r="AP14" s="226"/>
      <c r="AQ14" s="177">
        <f>IF(ISBLANK($O$45),"",SUM(BD14*3+BE14))</f>
        <v>15</v>
      </c>
      <c r="AR14" s="179"/>
      <c r="AS14" s="177">
        <f>IF(ISBLANK($O$45),"",SUM(H14)+SUM(M14)+SUM(R14)+SUM(W14)+SUM(AB14)+SUM(AG14)+SUM(AL14))</f>
        <v>30</v>
      </c>
      <c r="AT14" s="179"/>
      <c r="AU14" s="177">
        <f>IF(ISBLANK($O$45),"",SUM(K14)+SUM(P14)+SUM(U14)+SUM(Z14)+SUM(AE14)+SUM(AJ14)+SUM(AO14))</f>
        <v>4</v>
      </c>
      <c r="AV14" s="179"/>
      <c r="AW14" s="177">
        <f>IF(ISBLANK(O45),"",AS14-AU14)</f>
        <v>26</v>
      </c>
      <c r="AX14" s="178"/>
      <c r="AY14" s="179"/>
      <c r="AZ14" s="264">
        <f>IF(ISBLANK($S$81),"",RANK($BF$8:$BF$19,$BF$8:$BF$19))</f>
        <v>1</v>
      </c>
      <c r="BA14" s="264"/>
      <c r="BB14" s="217">
        <f>IF(ISBLANK(S47),"",AQ14*10000+AW14*100+AS14)</f>
        <v>152630</v>
      </c>
      <c r="BD14" s="218">
        <f>COUNTIF(H14:AP15,"○")</f>
        <v>5</v>
      </c>
      <c r="BE14" s="218">
        <f>COUNTIF(H14:AP15,"△")</f>
        <v>0</v>
      </c>
      <c r="BF14" s="218">
        <f>SUM(AQ14*10000+AW14*100+AS14)</f>
        <v>152630</v>
      </c>
      <c r="BI14" s="183"/>
      <c r="BJ14" s="183"/>
      <c r="BK14" s="183"/>
      <c r="BL14" s="21"/>
    </row>
    <row r="15" spans="2:64" ht="10.5" customHeight="1" x14ac:dyDescent="0.15">
      <c r="B15" s="246"/>
      <c r="C15" s="248"/>
      <c r="D15" s="248"/>
      <c r="E15" s="248"/>
      <c r="F15" s="248"/>
      <c r="G15" s="248"/>
      <c r="H15" s="250"/>
      <c r="I15" s="251"/>
      <c r="J15" s="7"/>
      <c r="K15" s="251"/>
      <c r="L15" s="253"/>
      <c r="M15" s="250"/>
      <c r="N15" s="251"/>
      <c r="O15" s="7"/>
      <c r="P15" s="251"/>
      <c r="Q15" s="253"/>
      <c r="R15" s="250"/>
      <c r="S15" s="251"/>
      <c r="T15" s="7"/>
      <c r="U15" s="251"/>
      <c r="V15" s="253"/>
      <c r="W15" s="261"/>
      <c r="X15" s="262"/>
      <c r="Y15" s="262"/>
      <c r="Z15" s="262"/>
      <c r="AA15" s="263"/>
      <c r="AB15" s="250"/>
      <c r="AC15" s="251"/>
      <c r="AD15" s="6"/>
      <c r="AE15" s="251"/>
      <c r="AF15" s="253"/>
      <c r="AG15" s="250"/>
      <c r="AH15" s="251"/>
      <c r="AI15" s="6"/>
      <c r="AJ15" s="251"/>
      <c r="AK15" s="253"/>
      <c r="AL15" s="224"/>
      <c r="AM15" s="225"/>
      <c r="AN15" s="29"/>
      <c r="AO15" s="225"/>
      <c r="AP15" s="227"/>
      <c r="AQ15" s="180"/>
      <c r="AR15" s="182"/>
      <c r="AS15" s="180"/>
      <c r="AT15" s="182"/>
      <c r="AU15" s="180"/>
      <c r="AV15" s="182"/>
      <c r="AW15" s="180"/>
      <c r="AX15" s="181"/>
      <c r="AY15" s="182"/>
      <c r="AZ15" s="264"/>
      <c r="BA15" s="264"/>
      <c r="BB15" s="217"/>
      <c r="BD15" s="218"/>
      <c r="BE15" s="218"/>
      <c r="BF15" s="218"/>
      <c r="BI15" s="183"/>
      <c r="BJ15" s="183"/>
      <c r="BK15" s="183"/>
      <c r="BL15" s="21"/>
    </row>
    <row r="16" spans="2:64" ht="10.5" customHeight="1" thickBot="1" x14ac:dyDescent="0.2">
      <c r="B16" s="246">
        <v>5</v>
      </c>
      <c r="C16" s="247" t="s">
        <v>38</v>
      </c>
      <c r="D16" s="247"/>
      <c r="E16" s="247"/>
      <c r="F16" s="247"/>
      <c r="G16" s="247"/>
      <c r="H16" s="249">
        <f>AE8</f>
        <v>5</v>
      </c>
      <c r="I16" s="185"/>
      <c r="J16" s="23" t="str">
        <f>IF(ISBLANK(O77),"",IF(H16&gt;K16,"○",IF(H16&lt;K16,"×","△")))</f>
        <v>○</v>
      </c>
      <c r="K16" s="185">
        <f>AB8</f>
        <v>0</v>
      </c>
      <c r="L16" s="252"/>
      <c r="M16" s="249">
        <f>AE10</f>
        <v>1</v>
      </c>
      <c r="N16" s="185"/>
      <c r="O16" s="23" t="str">
        <f>IF(ISBLANK(O53),"",IF(M16&gt;P16,"○",IF(M16&lt;P16,"×","△")))</f>
        <v>△</v>
      </c>
      <c r="P16" s="185">
        <f>AB10</f>
        <v>1</v>
      </c>
      <c r="Q16" s="252"/>
      <c r="R16" s="249">
        <f>AE12</f>
        <v>4</v>
      </c>
      <c r="S16" s="185"/>
      <c r="T16" s="23" t="str">
        <f>IF(ISBLANK(O61),"",IF(R16&gt;U16,"○",IF(R16&lt;U16,"×","△")))</f>
        <v>○</v>
      </c>
      <c r="U16" s="185">
        <f>AB12</f>
        <v>0</v>
      </c>
      <c r="V16" s="252"/>
      <c r="W16" s="249">
        <f>AE14</f>
        <v>2</v>
      </c>
      <c r="X16" s="185"/>
      <c r="Y16" s="23" t="str">
        <f>IF(ISBLANK(O63),"",IF(W16&gt;Z16,"○",IF(W16&lt;Z16,"×","△")))</f>
        <v>×</v>
      </c>
      <c r="Z16" s="185">
        <f>AB14</f>
        <v>6</v>
      </c>
      <c r="AA16" s="252"/>
      <c r="AB16" s="258"/>
      <c r="AC16" s="259"/>
      <c r="AD16" s="259"/>
      <c r="AE16" s="259"/>
      <c r="AF16" s="260"/>
      <c r="AG16" s="249">
        <f>IF(ISBLANK(O49),"",O49)</f>
        <v>11</v>
      </c>
      <c r="AH16" s="185"/>
      <c r="AI16" s="23" t="str">
        <f>IF(ISBLANK(O49),"",IF(AG16&gt;AJ16,"○",IF(AG16&lt;AJ16,"×","△")))</f>
        <v>○</v>
      </c>
      <c r="AJ16" s="185">
        <f>IF(ISBLANK(S49),"",S49)</f>
        <v>0</v>
      </c>
      <c r="AK16" s="252"/>
      <c r="AL16" s="222"/>
      <c r="AM16" s="223"/>
      <c r="AN16" s="28"/>
      <c r="AO16" s="223"/>
      <c r="AP16" s="226"/>
      <c r="AQ16" s="177">
        <f>IF(ISBLANK($O$45),"",SUM(BD16*3+BE16))</f>
        <v>10</v>
      </c>
      <c r="AR16" s="179"/>
      <c r="AS16" s="177">
        <f>IF(ISBLANK($O$45),"",SUM(H16)+SUM(M16)+SUM(R16)+SUM(W16)+SUM(AB16)+SUM(AG16)+SUM(AL16))</f>
        <v>23</v>
      </c>
      <c r="AT16" s="179"/>
      <c r="AU16" s="177">
        <f>IF(ISBLANK($O$45),"",SUM(K16)+SUM(P16)+SUM(U16)+SUM(Z16)+SUM(AE16)+SUM(AJ16)+SUM(AO16))</f>
        <v>7</v>
      </c>
      <c r="AV16" s="179"/>
      <c r="AW16" s="177">
        <f>IF(ISBLANK(O45),"",AS16-AU16)</f>
        <v>16</v>
      </c>
      <c r="AX16" s="178"/>
      <c r="AY16" s="179"/>
      <c r="AZ16" s="264">
        <f>IF(ISBLANK($S$81),"",RANK($BF$8:$BF$19,$BF$8:$BF$19))</f>
        <v>2</v>
      </c>
      <c r="BA16" s="264"/>
      <c r="BB16" s="217">
        <f>IF(ISBLANK(O49),"",AQ16*10000+AW16*100+AS16)</f>
        <v>101623</v>
      </c>
      <c r="BD16" s="218">
        <f>COUNTIF(H16:AP17,"○")</f>
        <v>3</v>
      </c>
      <c r="BE16" s="218">
        <f>COUNTIF(H16:AP17,"△")</f>
        <v>1</v>
      </c>
      <c r="BF16" s="218">
        <f>SUM(AQ16*10000+AW16*100+AS16)</f>
        <v>101623</v>
      </c>
      <c r="BI16" s="183"/>
      <c r="BJ16" s="183"/>
      <c r="BK16" s="183"/>
      <c r="BL16" s="21"/>
    </row>
    <row r="17" spans="2:64" ht="10.5" customHeight="1" x14ac:dyDescent="0.15">
      <c r="B17" s="246"/>
      <c r="C17" s="248"/>
      <c r="D17" s="248"/>
      <c r="E17" s="248"/>
      <c r="F17" s="248"/>
      <c r="G17" s="248"/>
      <c r="H17" s="250"/>
      <c r="I17" s="251"/>
      <c r="J17" s="7"/>
      <c r="K17" s="251"/>
      <c r="L17" s="253"/>
      <c r="M17" s="250"/>
      <c r="N17" s="251"/>
      <c r="O17" s="7"/>
      <c r="P17" s="251"/>
      <c r="Q17" s="253"/>
      <c r="R17" s="250"/>
      <c r="S17" s="251"/>
      <c r="T17" s="7"/>
      <c r="U17" s="251"/>
      <c r="V17" s="253"/>
      <c r="W17" s="250"/>
      <c r="X17" s="251"/>
      <c r="Y17" s="7"/>
      <c r="Z17" s="251"/>
      <c r="AA17" s="253"/>
      <c r="AB17" s="261"/>
      <c r="AC17" s="262"/>
      <c r="AD17" s="262"/>
      <c r="AE17" s="262"/>
      <c r="AF17" s="263"/>
      <c r="AG17" s="250"/>
      <c r="AH17" s="251"/>
      <c r="AI17" s="6"/>
      <c r="AJ17" s="251"/>
      <c r="AK17" s="253"/>
      <c r="AL17" s="224"/>
      <c r="AM17" s="225"/>
      <c r="AN17" s="29"/>
      <c r="AO17" s="225"/>
      <c r="AP17" s="227"/>
      <c r="AQ17" s="180"/>
      <c r="AR17" s="182"/>
      <c r="AS17" s="180"/>
      <c r="AT17" s="182"/>
      <c r="AU17" s="180"/>
      <c r="AV17" s="182"/>
      <c r="AW17" s="180"/>
      <c r="AX17" s="181"/>
      <c r="AY17" s="182"/>
      <c r="AZ17" s="264"/>
      <c r="BA17" s="264"/>
      <c r="BB17" s="217"/>
      <c r="BD17" s="218"/>
      <c r="BE17" s="218"/>
      <c r="BF17" s="218"/>
      <c r="BI17" s="183"/>
      <c r="BJ17" s="183"/>
      <c r="BK17" s="183"/>
      <c r="BL17" s="21"/>
    </row>
    <row r="18" spans="2:64" ht="10.5" customHeight="1" thickBot="1" x14ac:dyDescent="0.2">
      <c r="B18" s="246">
        <v>6</v>
      </c>
      <c r="C18" s="247" t="s">
        <v>39</v>
      </c>
      <c r="D18" s="247"/>
      <c r="E18" s="247"/>
      <c r="F18" s="247"/>
      <c r="G18" s="247"/>
      <c r="H18" s="249">
        <f>AJ8</f>
        <v>1</v>
      </c>
      <c r="I18" s="185"/>
      <c r="J18" s="23" t="str">
        <f>IF(ISBLANK(O61),"",IF(H18&gt;K18,"○",IF(H18&lt;K18,"×","△")))</f>
        <v>×</v>
      </c>
      <c r="K18" s="185">
        <f>AG8</f>
        <v>3</v>
      </c>
      <c r="L18" s="252"/>
      <c r="M18" s="249">
        <f>AJ10</f>
        <v>0</v>
      </c>
      <c r="N18" s="185"/>
      <c r="O18" s="23" t="str">
        <f>IF(ISBLANK(O63),"",IF(M18&gt;P18,"○",IF(M18&lt;P18,"×","△")))</f>
        <v>×</v>
      </c>
      <c r="P18" s="185">
        <f>AG10</f>
        <v>6</v>
      </c>
      <c r="Q18" s="252"/>
      <c r="R18" s="249">
        <f>AJ12</f>
        <v>0</v>
      </c>
      <c r="S18" s="185"/>
      <c r="T18" s="23" t="str">
        <f>IF(ISBLANK(O81),"",IF(R18&gt;U18,"○",IF(R18&lt;U18,"×","△")))</f>
        <v>×</v>
      </c>
      <c r="U18" s="185">
        <f>AG12</f>
        <v>7</v>
      </c>
      <c r="V18" s="252"/>
      <c r="W18" s="249">
        <f>AJ14</f>
        <v>0</v>
      </c>
      <c r="X18" s="185"/>
      <c r="Y18" s="23" t="str">
        <f>IF(ISBLANK(O55),"",IF(W18&gt;Z18,"○",IF(W18&lt;Z18,"×","△")))</f>
        <v>×</v>
      </c>
      <c r="Z18" s="185">
        <f>AG14</f>
        <v>11</v>
      </c>
      <c r="AA18" s="252"/>
      <c r="AB18" s="249">
        <f>IF(ISBLANK(S49),"",S49)</f>
        <v>0</v>
      </c>
      <c r="AC18" s="185"/>
      <c r="AD18" s="23" t="str">
        <f>IF(ISBLANK(O49),"",IF(AB18&gt;AE18,"○",IF(AB18&lt;AE18,"×","△")))</f>
        <v>×</v>
      </c>
      <c r="AE18" s="254">
        <f>AG16</f>
        <v>11</v>
      </c>
      <c r="AF18" s="255"/>
      <c r="AG18" s="258"/>
      <c r="AH18" s="259"/>
      <c r="AI18" s="259"/>
      <c r="AJ18" s="259"/>
      <c r="AK18" s="260"/>
      <c r="AL18" s="222"/>
      <c r="AM18" s="223"/>
      <c r="AN18" s="28"/>
      <c r="AO18" s="223"/>
      <c r="AP18" s="226"/>
      <c r="AQ18" s="177">
        <f>IF(ISBLANK($O$45),"",SUM(BD18*3+BE18))</f>
        <v>0</v>
      </c>
      <c r="AR18" s="179"/>
      <c r="AS18" s="177">
        <f>IF(ISBLANK($O$45),"",SUM(H18)+SUM(M18)+SUM(R18)+SUM(W18)+SUM(AB18)+SUM(AG18)+SUM(AL18))</f>
        <v>1</v>
      </c>
      <c r="AT18" s="179"/>
      <c r="AU18" s="177">
        <f>IF(ISBLANK($O$45),"",SUM(K18)+SUM(P18)+SUM(U18)+SUM(Z18)+SUM(AE18)+SUM(AJ18)+SUM(AO18))</f>
        <v>38</v>
      </c>
      <c r="AV18" s="179"/>
      <c r="AW18" s="177">
        <f>IF(ISBLANK(O45),"",AS18-AU18)</f>
        <v>-37</v>
      </c>
      <c r="AX18" s="178"/>
      <c r="AY18" s="179"/>
      <c r="AZ18" s="264">
        <f>IF(ISBLANK($S$81),"",RANK($BF$8:$BF$19,$BF$8:$BF$19))</f>
        <v>6</v>
      </c>
      <c r="BA18" s="264"/>
      <c r="BB18" s="217">
        <f>IF(ISBLANK(S49),"",AQ18*10000+AW18*100+AS18)</f>
        <v>-3699</v>
      </c>
      <c r="BD18" s="218">
        <f>COUNTIF(H18:AP19,"○")</f>
        <v>0</v>
      </c>
      <c r="BE18" s="218">
        <f>COUNTIF(H18:AP19,"△")</f>
        <v>0</v>
      </c>
      <c r="BF18" s="218">
        <f>SUM(AQ18*10000+AW18*100+AS18)</f>
        <v>-3699</v>
      </c>
      <c r="BI18" s="183"/>
      <c r="BJ18" s="183"/>
      <c r="BK18" s="183"/>
      <c r="BL18" s="21"/>
    </row>
    <row r="19" spans="2:64" ht="10.5" customHeight="1" x14ac:dyDescent="0.15">
      <c r="B19" s="246"/>
      <c r="C19" s="248"/>
      <c r="D19" s="248"/>
      <c r="E19" s="248"/>
      <c r="F19" s="248"/>
      <c r="G19" s="248"/>
      <c r="H19" s="250"/>
      <c r="I19" s="251"/>
      <c r="J19" s="7"/>
      <c r="K19" s="251"/>
      <c r="L19" s="253"/>
      <c r="M19" s="250"/>
      <c r="N19" s="251"/>
      <c r="O19" s="7"/>
      <c r="P19" s="251"/>
      <c r="Q19" s="253"/>
      <c r="R19" s="250"/>
      <c r="S19" s="251"/>
      <c r="T19" s="7"/>
      <c r="U19" s="251"/>
      <c r="V19" s="253"/>
      <c r="W19" s="250"/>
      <c r="X19" s="251"/>
      <c r="Y19" s="7"/>
      <c r="Z19" s="251"/>
      <c r="AA19" s="253"/>
      <c r="AB19" s="250"/>
      <c r="AC19" s="251"/>
      <c r="AD19" s="7"/>
      <c r="AE19" s="256"/>
      <c r="AF19" s="257"/>
      <c r="AG19" s="261"/>
      <c r="AH19" s="262"/>
      <c r="AI19" s="262"/>
      <c r="AJ19" s="262"/>
      <c r="AK19" s="263"/>
      <c r="AL19" s="224"/>
      <c r="AM19" s="225"/>
      <c r="AN19" s="29"/>
      <c r="AO19" s="225"/>
      <c r="AP19" s="227"/>
      <c r="AQ19" s="180"/>
      <c r="AR19" s="182"/>
      <c r="AS19" s="180"/>
      <c r="AT19" s="182"/>
      <c r="AU19" s="180"/>
      <c r="AV19" s="182"/>
      <c r="AW19" s="180"/>
      <c r="AX19" s="181"/>
      <c r="AY19" s="182"/>
      <c r="AZ19" s="264"/>
      <c r="BA19" s="264"/>
      <c r="BB19" s="217"/>
      <c r="BD19" s="218"/>
      <c r="BE19" s="218"/>
      <c r="BF19" s="218"/>
      <c r="BI19" s="183"/>
      <c r="BJ19" s="183"/>
      <c r="BK19" s="183"/>
      <c r="BL19" s="21"/>
    </row>
    <row r="20" spans="2:64" ht="10.5" customHeight="1" thickBot="1" x14ac:dyDescent="0.2">
      <c r="B20" s="219"/>
      <c r="C20" s="220"/>
      <c r="D20" s="220"/>
      <c r="E20" s="220"/>
      <c r="F20" s="220"/>
      <c r="G20" s="220"/>
      <c r="H20" s="222"/>
      <c r="I20" s="223"/>
      <c r="J20" s="28"/>
      <c r="K20" s="223"/>
      <c r="L20" s="226"/>
      <c r="M20" s="222"/>
      <c r="N20" s="223"/>
      <c r="O20" s="28"/>
      <c r="P20" s="223"/>
      <c r="Q20" s="226"/>
      <c r="R20" s="222"/>
      <c r="S20" s="223"/>
      <c r="T20" s="28"/>
      <c r="U20" s="223"/>
      <c r="V20" s="226"/>
      <c r="W20" s="222"/>
      <c r="X20" s="223"/>
      <c r="Y20" s="28"/>
      <c r="Z20" s="223"/>
      <c r="AA20" s="226"/>
      <c r="AB20" s="228"/>
      <c r="AC20" s="229"/>
      <c r="AD20" s="28"/>
      <c r="AE20" s="229"/>
      <c r="AF20" s="232"/>
      <c r="AG20" s="222"/>
      <c r="AH20" s="223"/>
      <c r="AI20" s="28"/>
      <c r="AJ20" s="223"/>
      <c r="AK20" s="226"/>
      <c r="AL20" s="234"/>
      <c r="AM20" s="235"/>
      <c r="AN20" s="235"/>
      <c r="AO20" s="235"/>
      <c r="AP20" s="236"/>
      <c r="AQ20" s="191"/>
      <c r="AR20" s="192"/>
      <c r="AS20" s="191"/>
      <c r="AT20" s="192"/>
      <c r="AU20" s="191"/>
      <c r="AV20" s="192"/>
      <c r="AW20" s="191"/>
      <c r="AX20" s="240"/>
      <c r="AY20" s="192"/>
      <c r="AZ20" s="242"/>
      <c r="BA20" s="243"/>
      <c r="BB20" s="217">
        <f>IF(ISBLANK(S51),"",AQ20*10000+AW20*100+AS20)</f>
        <v>0</v>
      </c>
      <c r="BD20" s="218">
        <f>COUNTIF(H20:AP21,"○")</f>
        <v>0</v>
      </c>
      <c r="BE20" s="218">
        <f>COUNTIF(H20:AP21,"△")</f>
        <v>0</v>
      </c>
      <c r="BF20" s="218">
        <f>SUM(AQ20*10000+AW20*100+AS20)</f>
        <v>0</v>
      </c>
      <c r="BI20" s="183"/>
      <c r="BJ20" s="183"/>
      <c r="BK20" s="183"/>
      <c r="BL20" s="21"/>
    </row>
    <row r="21" spans="2:64" ht="10.5" customHeight="1" x14ac:dyDescent="0.15">
      <c r="B21" s="219"/>
      <c r="C21" s="221"/>
      <c r="D21" s="221"/>
      <c r="E21" s="221"/>
      <c r="F21" s="221"/>
      <c r="G21" s="221"/>
      <c r="H21" s="224"/>
      <c r="I21" s="225"/>
      <c r="J21" s="22"/>
      <c r="K21" s="225"/>
      <c r="L21" s="227"/>
      <c r="M21" s="224"/>
      <c r="N21" s="225"/>
      <c r="O21" s="22"/>
      <c r="P21" s="225"/>
      <c r="Q21" s="227"/>
      <c r="R21" s="224"/>
      <c r="S21" s="225"/>
      <c r="T21" s="22"/>
      <c r="U21" s="225"/>
      <c r="V21" s="227"/>
      <c r="W21" s="224"/>
      <c r="X21" s="225"/>
      <c r="Y21" s="22"/>
      <c r="Z21" s="225"/>
      <c r="AA21" s="227"/>
      <c r="AB21" s="230"/>
      <c r="AC21" s="231"/>
      <c r="AD21" s="22"/>
      <c r="AE21" s="231"/>
      <c r="AF21" s="233"/>
      <c r="AG21" s="224"/>
      <c r="AH21" s="225"/>
      <c r="AI21" s="22"/>
      <c r="AJ21" s="225"/>
      <c r="AK21" s="227"/>
      <c r="AL21" s="237"/>
      <c r="AM21" s="238"/>
      <c r="AN21" s="238"/>
      <c r="AO21" s="238"/>
      <c r="AP21" s="239"/>
      <c r="AQ21" s="193"/>
      <c r="AR21" s="194"/>
      <c r="AS21" s="193"/>
      <c r="AT21" s="194"/>
      <c r="AU21" s="193"/>
      <c r="AV21" s="194"/>
      <c r="AW21" s="193"/>
      <c r="AX21" s="241"/>
      <c r="AY21" s="194"/>
      <c r="AZ21" s="244"/>
      <c r="BA21" s="245"/>
      <c r="BB21" s="217"/>
      <c r="BD21" s="218"/>
      <c r="BE21" s="218"/>
      <c r="BF21" s="218"/>
      <c r="BI21" s="183"/>
      <c r="BJ21" s="183"/>
      <c r="BK21" s="183"/>
      <c r="BL21" s="21"/>
    </row>
    <row r="22" spans="2:64" ht="15.75" customHeight="1" x14ac:dyDescent="0.15">
      <c r="B22" s="5"/>
      <c r="C22" s="8"/>
      <c r="D22" s="8"/>
      <c r="E22" s="8"/>
      <c r="F22" s="8"/>
      <c r="G22" s="8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5"/>
      <c r="AM22" s="185"/>
      <c r="AN22" s="185"/>
      <c r="AO22" s="185"/>
      <c r="AP22" s="18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</row>
    <row r="23" spans="2:64" ht="10.5" customHeight="1" x14ac:dyDescent="0.15">
      <c r="B23" s="201" t="str">
        <f>IF(ISBLANK(K2),"",K2)</f>
        <v>Ａ</v>
      </c>
      <c r="C23" s="202"/>
      <c r="D23" s="203"/>
      <c r="E23" s="207" t="s">
        <v>15</v>
      </c>
      <c r="F23" s="208"/>
      <c r="G23" s="208"/>
      <c r="H23" s="168" t="s">
        <v>57</v>
      </c>
      <c r="I23" s="168"/>
      <c r="J23" s="168"/>
      <c r="K23" s="168"/>
      <c r="L23" s="168"/>
      <c r="M23" s="168"/>
      <c r="N23" s="168"/>
      <c r="O23" s="168"/>
      <c r="P23" s="168"/>
      <c r="Q23" s="168"/>
      <c r="R23" s="186" t="s">
        <v>16</v>
      </c>
      <c r="S23" s="186"/>
      <c r="T23" s="186"/>
      <c r="U23" s="170">
        <v>15</v>
      </c>
      <c r="V23" s="170"/>
      <c r="W23" s="170"/>
      <c r="X23" s="186" t="s">
        <v>17</v>
      </c>
      <c r="Y23" s="186"/>
      <c r="Z23" s="186"/>
      <c r="AA23" s="170">
        <v>30</v>
      </c>
      <c r="AB23" s="170"/>
      <c r="AC23" s="170"/>
      <c r="AD23" s="186" t="s">
        <v>11</v>
      </c>
      <c r="AE23" s="186"/>
      <c r="AF23" s="186"/>
      <c r="AG23" s="170">
        <v>4</v>
      </c>
      <c r="AH23" s="170"/>
      <c r="AI23" s="170"/>
      <c r="AJ23" s="186" t="s">
        <v>18</v>
      </c>
      <c r="AK23" s="186"/>
      <c r="AL23" s="186"/>
      <c r="AM23" s="177">
        <v>26</v>
      </c>
      <c r="AN23" s="178"/>
      <c r="AO23" s="179"/>
      <c r="BI23" s="27"/>
      <c r="BJ23" s="27"/>
      <c r="BK23" s="27"/>
    </row>
    <row r="24" spans="2:64" ht="10.5" customHeight="1" x14ac:dyDescent="0.15">
      <c r="B24" s="204"/>
      <c r="C24" s="205"/>
      <c r="D24" s="206"/>
      <c r="E24" s="209"/>
      <c r="F24" s="210"/>
      <c r="G24" s="210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86"/>
      <c r="S24" s="186"/>
      <c r="T24" s="186"/>
      <c r="U24" s="170"/>
      <c r="V24" s="170"/>
      <c r="W24" s="170"/>
      <c r="X24" s="186"/>
      <c r="Y24" s="186"/>
      <c r="Z24" s="186"/>
      <c r="AA24" s="170"/>
      <c r="AB24" s="170"/>
      <c r="AC24" s="170"/>
      <c r="AD24" s="186"/>
      <c r="AE24" s="186"/>
      <c r="AF24" s="186"/>
      <c r="AG24" s="170"/>
      <c r="AH24" s="170"/>
      <c r="AI24" s="170"/>
      <c r="AJ24" s="186"/>
      <c r="AK24" s="186"/>
      <c r="AL24" s="186"/>
      <c r="AM24" s="180"/>
      <c r="AN24" s="181"/>
      <c r="AO24" s="182"/>
      <c r="BI24" s="27"/>
      <c r="BJ24" s="27"/>
      <c r="BK24" s="27"/>
    </row>
    <row r="25" spans="2:64" ht="10.5" customHeight="1" x14ac:dyDescent="0.15">
      <c r="B25" s="204"/>
      <c r="C25" s="205"/>
      <c r="D25" s="206"/>
      <c r="E25" s="187" t="s">
        <v>19</v>
      </c>
      <c r="F25" s="188"/>
      <c r="G25" s="188"/>
      <c r="H25" s="168" t="s">
        <v>58</v>
      </c>
      <c r="I25" s="168"/>
      <c r="J25" s="168"/>
      <c r="K25" s="168"/>
      <c r="L25" s="168"/>
      <c r="M25" s="168"/>
      <c r="N25" s="168"/>
      <c r="O25" s="168"/>
      <c r="P25" s="168"/>
      <c r="Q25" s="168"/>
      <c r="R25" s="176" t="s">
        <v>16</v>
      </c>
      <c r="S25" s="176"/>
      <c r="T25" s="176"/>
      <c r="U25" s="170">
        <v>10</v>
      </c>
      <c r="V25" s="170"/>
      <c r="W25" s="170"/>
      <c r="X25" s="176" t="s">
        <v>17</v>
      </c>
      <c r="Y25" s="176"/>
      <c r="Z25" s="176"/>
      <c r="AA25" s="170">
        <v>23</v>
      </c>
      <c r="AB25" s="170"/>
      <c r="AC25" s="170"/>
      <c r="AD25" s="176" t="s">
        <v>11</v>
      </c>
      <c r="AE25" s="176"/>
      <c r="AF25" s="176"/>
      <c r="AG25" s="170">
        <v>7</v>
      </c>
      <c r="AH25" s="170"/>
      <c r="AI25" s="170"/>
      <c r="AJ25" s="176" t="s">
        <v>18</v>
      </c>
      <c r="AK25" s="176"/>
      <c r="AL25" s="176"/>
      <c r="AM25" s="177">
        <v>16</v>
      </c>
      <c r="AN25" s="178"/>
      <c r="AO25" s="179"/>
      <c r="BI25" s="27"/>
      <c r="BJ25" s="27"/>
      <c r="BK25" s="27"/>
    </row>
    <row r="26" spans="2:64" ht="10.5" customHeight="1" x14ac:dyDescent="0.15">
      <c r="B26" s="195" t="s">
        <v>0</v>
      </c>
      <c r="C26" s="196"/>
      <c r="D26" s="197"/>
      <c r="E26" s="189"/>
      <c r="F26" s="190"/>
      <c r="G26" s="190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76"/>
      <c r="S26" s="176"/>
      <c r="T26" s="176"/>
      <c r="U26" s="170"/>
      <c r="V26" s="170"/>
      <c r="W26" s="170"/>
      <c r="X26" s="176"/>
      <c r="Y26" s="176"/>
      <c r="Z26" s="176"/>
      <c r="AA26" s="170"/>
      <c r="AB26" s="170"/>
      <c r="AC26" s="170"/>
      <c r="AD26" s="176"/>
      <c r="AE26" s="176"/>
      <c r="AF26" s="176"/>
      <c r="AG26" s="170"/>
      <c r="AH26" s="170"/>
      <c r="AI26" s="170"/>
      <c r="AJ26" s="176"/>
      <c r="AK26" s="176"/>
      <c r="AL26" s="176"/>
      <c r="AM26" s="180"/>
      <c r="AN26" s="181"/>
      <c r="AO26" s="182"/>
      <c r="BD26" s="143"/>
      <c r="BE26" s="143"/>
      <c r="BF26" s="143"/>
      <c r="BG26" s="21"/>
      <c r="BH26" s="21"/>
      <c r="BI26" s="143"/>
      <c r="BJ26" s="143"/>
      <c r="BK26" s="143"/>
      <c r="BL26" s="143"/>
    </row>
    <row r="27" spans="2:64" ht="10.5" customHeight="1" x14ac:dyDescent="0.15">
      <c r="B27" s="195"/>
      <c r="C27" s="196"/>
      <c r="D27" s="197"/>
      <c r="E27" s="164" t="s">
        <v>20</v>
      </c>
      <c r="F27" s="165"/>
      <c r="G27" s="165"/>
      <c r="H27" s="168" t="s">
        <v>59</v>
      </c>
      <c r="I27" s="168"/>
      <c r="J27" s="168"/>
      <c r="K27" s="168"/>
      <c r="L27" s="168"/>
      <c r="M27" s="168"/>
      <c r="N27" s="168"/>
      <c r="O27" s="168"/>
      <c r="P27" s="168"/>
      <c r="Q27" s="168"/>
      <c r="R27" s="169" t="s">
        <v>16</v>
      </c>
      <c r="S27" s="169"/>
      <c r="T27" s="169"/>
      <c r="U27" s="170">
        <v>10</v>
      </c>
      <c r="V27" s="170"/>
      <c r="W27" s="170"/>
      <c r="X27" s="169" t="s">
        <v>17</v>
      </c>
      <c r="Y27" s="169"/>
      <c r="Z27" s="169"/>
      <c r="AA27" s="170">
        <v>14</v>
      </c>
      <c r="AB27" s="170"/>
      <c r="AC27" s="170"/>
      <c r="AD27" s="169" t="s">
        <v>11</v>
      </c>
      <c r="AE27" s="169"/>
      <c r="AF27" s="169"/>
      <c r="AG27" s="170">
        <v>7</v>
      </c>
      <c r="AH27" s="170"/>
      <c r="AI27" s="170"/>
      <c r="AJ27" s="169" t="s">
        <v>18</v>
      </c>
      <c r="AK27" s="169"/>
      <c r="AL27" s="169"/>
      <c r="AM27" s="211">
        <v>7</v>
      </c>
      <c r="AN27" s="212"/>
      <c r="AO27" s="213"/>
      <c r="AP27" s="171">
        <v>0</v>
      </c>
      <c r="AQ27" s="173" t="s">
        <v>14</v>
      </c>
      <c r="AR27" s="173" t="e">
        <v>#VALUE!</v>
      </c>
      <c r="AS27" s="175"/>
      <c r="AT27" s="175"/>
      <c r="AU27" s="175"/>
      <c r="AV27" s="175"/>
      <c r="AW27" s="175"/>
      <c r="AX27" s="175"/>
      <c r="AY27" s="175"/>
      <c r="AZ27" s="175"/>
      <c r="BA27" s="175"/>
      <c r="BD27" s="143"/>
      <c r="BE27" s="143"/>
      <c r="BF27" s="143"/>
      <c r="BG27" s="21"/>
      <c r="BH27" s="21"/>
      <c r="BI27" s="143"/>
      <c r="BJ27" s="143"/>
      <c r="BK27" s="143"/>
      <c r="BL27" s="143"/>
    </row>
    <row r="28" spans="2:64" ht="10.5" customHeight="1" x14ac:dyDescent="0.15">
      <c r="B28" s="198"/>
      <c r="C28" s="199"/>
      <c r="D28" s="200"/>
      <c r="E28" s="166"/>
      <c r="F28" s="167"/>
      <c r="G28" s="167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9"/>
      <c r="S28" s="169"/>
      <c r="T28" s="169"/>
      <c r="U28" s="170"/>
      <c r="V28" s="170"/>
      <c r="W28" s="170"/>
      <c r="X28" s="169"/>
      <c r="Y28" s="169"/>
      <c r="Z28" s="169"/>
      <c r="AA28" s="170"/>
      <c r="AB28" s="170"/>
      <c r="AC28" s="170"/>
      <c r="AD28" s="169"/>
      <c r="AE28" s="169"/>
      <c r="AF28" s="169"/>
      <c r="AG28" s="170"/>
      <c r="AH28" s="170"/>
      <c r="AI28" s="170"/>
      <c r="AJ28" s="169"/>
      <c r="AK28" s="169"/>
      <c r="AL28" s="169"/>
      <c r="AM28" s="214"/>
      <c r="AN28" s="215"/>
      <c r="AO28" s="216"/>
      <c r="AP28" s="172"/>
      <c r="AQ28" s="174"/>
      <c r="AR28" s="174"/>
      <c r="AS28" s="175"/>
      <c r="AT28" s="175"/>
      <c r="AU28" s="175"/>
      <c r="AV28" s="175"/>
      <c r="AW28" s="175"/>
      <c r="AX28" s="175"/>
      <c r="AY28" s="175"/>
      <c r="AZ28" s="175"/>
      <c r="BA28" s="175"/>
      <c r="BD28" s="143"/>
      <c r="BE28" s="143"/>
      <c r="BF28" s="143"/>
      <c r="BG28" s="21"/>
      <c r="BH28" s="21"/>
      <c r="BI28" s="143"/>
      <c r="BJ28" s="143"/>
      <c r="BK28" s="143"/>
      <c r="BL28" s="143"/>
    </row>
    <row r="29" spans="2:64" ht="7.5" customHeight="1" x14ac:dyDescent="0.15">
      <c r="B29" s="158"/>
      <c r="C29" s="158"/>
      <c r="D29" s="158"/>
      <c r="E29" s="158"/>
      <c r="F29" s="158"/>
      <c r="G29" s="158"/>
      <c r="H29" s="160"/>
      <c r="I29" s="161"/>
      <c r="J29" s="25"/>
      <c r="K29" s="153"/>
      <c r="L29" s="154"/>
      <c r="M29" s="153"/>
      <c r="N29" s="154"/>
      <c r="O29" s="25"/>
      <c r="P29" s="153"/>
      <c r="Q29" s="154"/>
      <c r="R29" s="153"/>
      <c r="S29" s="154"/>
      <c r="T29" s="25"/>
      <c r="U29" s="153"/>
      <c r="V29" s="154"/>
      <c r="W29" s="153"/>
      <c r="X29" s="154"/>
      <c r="Y29" s="25"/>
      <c r="Z29" s="153"/>
      <c r="AA29" s="154"/>
      <c r="AB29" s="153"/>
      <c r="AC29" s="154"/>
      <c r="AD29" s="25"/>
      <c r="AE29" s="153"/>
      <c r="AF29" s="154"/>
      <c r="AG29" s="153"/>
      <c r="AH29" s="154"/>
      <c r="AI29" s="25"/>
      <c r="AJ29" s="153"/>
      <c r="AK29" s="154"/>
      <c r="AL29" s="153"/>
      <c r="AM29" s="154"/>
      <c r="AN29" s="25"/>
      <c r="AO29" s="153"/>
      <c r="AP29" s="157"/>
      <c r="AQ29" s="26"/>
      <c r="AR29" s="26"/>
      <c r="AS29" s="26"/>
      <c r="AT29" s="31"/>
      <c r="AV29" s="31"/>
      <c r="AW29" s="31"/>
      <c r="AX29" s="31"/>
      <c r="AY29" s="31"/>
      <c r="AZ29" s="31"/>
      <c r="BA29" s="31"/>
      <c r="BB29" s="31"/>
      <c r="BD29" s="149"/>
      <c r="BE29" s="149"/>
      <c r="BF29" s="149"/>
      <c r="BG29" s="21"/>
      <c r="BH29" s="21"/>
      <c r="BI29" s="148"/>
      <c r="BJ29" s="148"/>
      <c r="BK29" s="149"/>
      <c r="BL29" s="21"/>
    </row>
    <row r="30" spans="2:64" ht="7.5" customHeight="1" x14ac:dyDescent="0.15">
      <c r="B30" s="159"/>
      <c r="C30" s="159"/>
      <c r="D30" s="159"/>
      <c r="E30" s="159"/>
      <c r="F30" s="159"/>
      <c r="G30" s="159"/>
      <c r="H30" s="162"/>
      <c r="I30" s="163"/>
      <c r="J30" s="24"/>
      <c r="K30" s="155"/>
      <c r="L30" s="156"/>
      <c r="M30" s="155"/>
      <c r="N30" s="156"/>
      <c r="O30" s="24"/>
      <c r="P30" s="155"/>
      <c r="Q30" s="156"/>
      <c r="R30" s="155"/>
      <c r="S30" s="156"/>
      <c r="T30" s="24"/>
      <c r="U30" s="155"/>
      <c r="V30" s="156"/>
      <c r="W30" s="155"/>
      <c r="X30" s="156"/>
      <c r="Y30" s="24"/>
      <c r="Z30" s="155"/>
      <c r="AA30" s="156"/>
      <c r="AB30" s="155"/>
      <c r="AC30" s="156"/>
      <c r="AD30" s="24"/>
      <c r="AE30" s="155"/>
      <c r="AF30" s="156"/>
      <c r="AG30" s="155"/>
      <c r="AH30" s="156"/>
      <c r="AI30" s="24"/>
      <c r="AJ30" s="155"/>
      <c r="AK30" s="156"/>
      <c r="AL30" s="155"/>
      <c r="AM30" s="156"/>
      <c r="AN30" s="24"/>
      <c r="AO30" s="155"/>
      <c r="AP30" s="156"/>
      <c r="AQ30" s="26"/>
      <c r="AR30" s="26"/>
      <c r="AS30" s="26"/>
      <c r="AT30" s="31"/>
      <c r="AU30" s="31"/>
      <c r="AV30" s="31"/>
      <c r="AW30" s="31"/>
      <c r="AX30" s="31"/>
      <c r="AY30" s="31"/>
      <c r="AZ30" s="31"/>
      <c r="BA30" s="31"/>
      <c r="BB30" s="31"/>
      <c r="BD30" s="149"/>
      <c r="BE30" s="149"/>
      <c r="BF30" s="149"/>
      <c r="BG30" s="21"/>
      <c r="BH30" s="21"/>
      <c r="BI30" s="148"/>
      <c r="BJ30" s="148"/>
      <c r="BK30" s="149"/>
      <c r="BL30" s="21"/>
    </row>
    <row r="31" spans="2:64" ht="7.5" customHeight="1" x14ac:dyDescent="0.15">
      <c r="B31" s="150" t="s">
        <v>21</v>
      </c>
      <c r="C31" s="150"/>
      <c r="D31" s="150"/>
      <c r="E31" s="151"/>
      <c r="F31" s="152"/>
      <c r="G31" s="152"/>
      <c r="H31" s="142" t="s">
        <v>26</v>
      </c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D31" s="21"/>
      <c r="BE31" s="21"/>
      <c r="BF31" s="21"/>
      <c r="BG31" s="21"/>
      <c r="BH31" s="21"/>
      <c r="BI31" s="141"/>
      <c r="BJ31" s="141"/>
      <c r="BK31" s="141"/>
      <c r="BL31" s="141"/>
    </row>
    <row r="32" spans="2:64" ht="7.5" customHeight="1" x14ac:dyDescent="0.15">
      <c r="B32" s="150"/>
      <c r="C32" s="150"/>
      <c r="D32" s="150"/>
      <c r="E32" s="152"/>
      <c r="F32" s="152"/>
      <c r="G32" s="15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D32" s="21"/>
      <c r="BE32" s="21"/>
      <c r="BF32" s="21"/>
      <c r="BG32" s="21"/>
      <c r="BH32" s="21"/>
      <c r="BI32" s="141"/>
      <c r="BJ32" s="141"/>
      <c r="BK32" s="141"/>
      <c r="BL32" s="141"/>
    </row>
    <row r="33" spans="2:64" ht="7.5" customHeight="1" x14ac:dyDescent="0.15">
      <c r="B33" s="150"/>
      <c r="C33" s="150"/>
      <c r="D33" s="150"/>
      <c r="E33" s="152"/>
      <c r="F33" s="152"/>
      <c r="G33" s="152"/>
      <c r="H33" s="142" t="s">
        <v>27</v>
      </c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D33" s="21"/>
      <c r="BE33" s="21"/>
      <c r="BF33" s="21"/>
      <c r="BG33" s="27"/>
      <c r="BH33" s="143"/>
      <c r="BI33" s="143"/>
      <c r="BJ33" s="143"/>
      <c r="BK33" s="143"/>
      <c r="BL33" s="21"/>
    </row>
    <row r="34" spans="2:64" ht="7.5" customHeight="1" x14ac:dyDescent="0.15">
      <c r="B34" s="150"/>
      <c r="C34" s="150"/>
      <c r="D34" s="150"/>
      <c r="E34" s="152"/>
      <c r="F34" s="152"/>
      <c r="G34" s="15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D34" s="21"/>
      <c r="BE34" s="21"/>
      <c r="BF34" s="21"/>
      <c r="BG34" s="27"/>
      <c r="BH34" s="143"/>
      <c r="BI34" s="143"/>
      <c r="BJ34" s="143"/>
      <c r="BK34" s="143"/>
      <c r="BL34" s="21"/>
    </row>
    <row r="35" spans="2:64" ht="7.5" customHeight="1" x14ac:dyDescent="0.15">
      <c r="B35" s="150"/>
      <c r="C35" s="150"/>
      <c r="D35" s="150"/>
      <c r="E35" s="152"/>
      <c r="F35" s="152"/>
      <c r="G35" s="152"/>
      <c r="H35" s="142" t="s">
        <v>28</v>
      </c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</row>
    <row r="36" spans="2:64" ht="7.5" customHeight="1" x14ac:dyDescent="0.15">
      <c r="B36" s="150"/>
      <c r="C36" s="150"/>
      <c r="D36" s="150"/>
      <c r="E36" s="152"/>
      <c r="F36" s="152"/>
      <c r="G36" s="15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</row>
    <row r="37" spans="2:64" ht="7.5" customHeight="1" x14ac:dyDescent="0.15">
      <c r="B37" s="150"/>
      <c r="C37" s="150"/>
      <c r="D37" s="150"/>
      <c r="E37" s="152"/>
      <c r="F37" s="152"/>
      <c r="G37" s="152"/>
      <c r="H37" s="147" t="s">
        <v>29</v>
      </c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</row>
    <row r="38" spans="2:64" ht="7.5" customHeight="1" x14ac:dyDescent="0.15">
      <c r="B38" s="150"/>
      <c r="C38" s="150"/>
      <c r="D38" s="150"/>
      <c r="E38" s="152"/>
      <c r="F38" s="152"/>
      <c r="G38" s="152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</row>
    <row r="39" spans="2:64" ht="7.5" customHeight="1" x14ac:dyDescent="0.15">
      <c r="B39" s="150"/>
      <c r="C39" s="150"/>
      <c r="D39" s="150"/>
      <c r="E39" s="152"/>
      <c r="F39" s="152"/>
      <c r="G39" s="152"/>
      <c r="H39" s="144" t="s">
        <v>30</v>
      </c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</row>
    <row r="40" spans="2:64" ht="7.5" customHeight="1" x14ac:dyDescent="0.15">
      <c r="B40" s="150"/>
      <c r="C40" s="150"/>
      <c r="D40" s="150"/>
      <c r="E40" s="152"/>
      <c r="F40" s="152"/>
      <c r="G40" s="152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</row>
    <row r="41" spans="2:64" ht="9" customHeight="1" x14ac:dyDescent="0.15">
      <c r="B41" s="9"/>
      <c r="C41" s="9"/>
      <c r="D41" s="9"/>
      <c r="E41" s="10"/>
      <c r="F41" s="10"/>
      <c r="G41" s="1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46" t="s">
        <v>22</v>
      </c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</row>
    <row r="42" spans="2:64" ht="9" customHeight="1" x14ac:dyDescent="0.15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</row>
    <row r="43" spans="2:64" ht="10.5" customHeight="1" x14ac:dyDescent="0.15">
      <c r="B43" s="10"/>
      <c r="C43" s="139" t="s">
        <v>53</v>
      </c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3" t="s">
        <v>23</v>
      </c>
      <c r="AI43" s="103"/>
      <c r="AJ43" s="103"/>
      <c r="AK43" s="103"/>
      <c r="AL43" s="103"/>
      <c r="AM43" s="103"/>
      <c r="AN43" s="10"/>
      <c r="AO43" s="10"/>
      <c r="AP43" s="10"/>
      <c r="AQ43" s="10"/>
      <c r="AR43" s="103" t="s">
        <v>24</v>
      </c>
      <c r="AS43" s="103"/>
      <c r="AT43" s="103"/>
      <c r="AU43" s="103"/>
      <c r="AV43" s="103"/>
      <c r="AW43" s="103"/>
    </row>
    <row r="44" spans="2:64" ht="10.5" customHeight="1" x14ac:dyDescent="0.15">
      <c r="B44" s="1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2"/>
      <c r="AH44" s="103"/>
      <c r="AI44" s="103"/>
      <c r="AJ44" s="103"/>
      <c r="AK44" s="103"/>
      <c r="AL44" s="103"/>
      <c r="AM44" s="103"/>
      <c r="AN44" s="10"/>
      <c r="AO44" s="10"/>
      <c r="AP44" s="10"/>
      <c r="AQ44" s="10"/>
      <c r="AR44" s="103"/>
      <c r="AS44" s="103"/>
      <c r="AT44" s="103"/>
      <c r="AU44" s="103"/>
      <c r="AV44" s="103"/>
      <c r="AW44" s="103"/>
    </row>
    <row r="45" spans="2:64" ht="11.25" customHeight="1" x14ac:dyDescent="0.15">
      <c r="B45" s="103" t="s">
        <v>3</v>
      </c>
      <c r="C45" s="103"/>
      <c r="D45" s="135" ph="1">
        <v>0.375</v>
      </c>
      <c r="E45" s="136" ph="1"/>
      <c r="F45" s="136" ph="1"/>
      <c r="G45" s="136" ph="1"/>
      <c r="H45" s="136" ph="1"/>
      <c r="I45" s="98" t="str">
        <f>C8</f>
        <v>寺尾少年</v>
      </c>
      <c r="J45" s="98"/>
      <c r="K45" s="98"/>
      <c r="L45" s="98"/>
      <c r="M45" s="98"/>
      <c r="N45" s="98"/>
      <c r="O45" s="97">
        <v>0</v>
      </c>
      <c r="P45" s="97"/>
      <c r="Q45" s="97"/>
      <c r="R45" s="39"/>
      <c r="S45" s="97">
        <v>2</v>
      </c>
      <c r="T45" s="97"/>
      <c r="U45" s="97"/>
      <c r="V45" s="98" t="str">
        <f>C10</f>
        <v>佐野FC</v>
      </c>
      <c r="W45" s="98"/>
      <c r="X45" s="98"/>
      <c r="Y45" s="98"/>
      <c r="Z45" s="98"/>
      <c r="AA45" s="98"/>
      <c r="AB45" s="37"/>
      <c r="AC45" s="37"/>
      <c r="AD45" s="37"/>
      <c r="AE45" s="37"/>
      <c r="AF45" s="37"/>
      <c r="AG45" s="37"/>
      <c r="AH45" s="99" t="str">
        <f>C14</f>
        <v>ジェダリスタ</v>
      </c>
      <c r="AI45" s="99"/>
      <c r="AJ45" s="99"/>
      <c r="AK45" s="99"/>
      <c r="AL45" s="99"/>
      <c r="AM45" s="99"/>
      <c r="AN45" s="48"/>
      <c r="AO45" s="48"/>
      <c r="AP45" s="48"/>
      <c r="AQ45" s="48"/>
      <c r="AR45" s="98" t="str">
        <f>C18</f>
        <v>FC滝川</v>
      </c>
      <c r="AS45" s="98"/>
      <c r="AT45" s="98"/>
      <c r="AU45" s="98"/>
      <c r="AV45" s="98"/>
      <c r="AW45" s="98"/>
      <c r="BF45" s="38"/>
    </row>
    <row r="46" spans="2:64" ht="11.25" customHeight="1" x14ac:dyDescent="0.15">
      <c r="B46" s="103"/>
      <c r="C46" s="103"/>
      <c r="D46" s="136" ph="1"/>
      <c r="E46" s="136" ph="1"/>
      <c r="F46" s="136" ph="1"/>
      <c r="G46" s="136" ph="1"/>
      <c r="H46" s="136" ph="1"/>
      <c r="I46" s="98"/>
      <c r="J46" s="98"/>
      <c r="K46" s="98"/>
      <c r="L46" s="98"/>
      <c r="M46" s="98"/>
      <c r="N46" s="98"/>
      <c r="O46" s="97"/>
      <c r="P46" s="97"/>
      <c r="Q46" s="97"/>
      <c r="R46" s="41"/>
      <c r="S46" s="97"/>
      <c r="T46" s="97"/>
      <c r="U46" s="97"/>
      <c r="V46" s="98"/>
      <c r="W46" s="98"/>
      <c r="X46" s="98"/>
      <c r="Y46" s="98"/>
      <c r="Z46" s="98"/>
      <c r="AA46" s="98"/>
      <c r="AB46" s="37"/>
      <c r="AC46" s="37"/>
      <c r="AD46" s="37"/>
      <c r="AE46" s="37"/>
      <c r="AF46" s="37"/>
      <c r="AG46" s="37"/>
      <c r="AH46" s="99"/>
      <c r="AI46" s="99"/>
      <c r="AJ46" s="99"/>
      <c r="AK46" s="99"/>
      <c r="AL46" s="99"/>
      <c r="AM46" s="99"/>
      <c r="AN46" s="48"/>
      <c r="AO46" s="48"/>
      <c r="AP46" s="48"/>
      <c r="AQ46" s="48"/>
      <c r="AR46" s="98"/>
      <c r="AS46" s="98"/>
      <c r="AT46" s="98"/>
      <c r="AU46" s="98"/>
      <c r="AV46" s="98"/>
      <c r="AW46" s="98"/>
      <c r="BF46" s="38"/>
    </row>
    <row r="47" spans="2:64" ht="11.25" customHeight="1" x14ac:dyDescent="0.15">
      <c r="B47" s="103" t="s">
        <v>4</v>
      </c>
      <c r="C47" s="103"/>
      <c r="D47" s="104" ph="1">
        <v>0.41666666666666669</v>
      </c>
      <c r="E47" s="105" ph="1"/>
      <c r="F47" s="105" ph="1"/>
      <c r="G47" s="105" ph="1"/>
      <c r="H47" s="105" ph="1"/>
      <c r="I47" s="98" t="str">
        <f>C12</f>
        <v>六郷小</v>
      </c>
      <c r="J47" s="98"/>
      <c r="K47" s="98"/>
      <c r="L47" s="98"/>
      <c r="M47" s="98"/>
      <c r="N47" s="98"/>
      <c r="O47" s="97">
        <v>0</v>
      </c>
      <c r="P47" s="97"/>
      <c r="Q47" s="97"/>
      <c r="R47" s="39"/>
      <c r="S47" s="97">
        <v>3</v>
      </c>
      <c r="T47" s="97"/>
      <c r="U47" s="97"/>
      <c r="V47" s="98" t="str">
        <f>C14</f>
        <v>ジェダリスタ</v>
      </c>
      <c r="W47" s="98"/>
      <c r="X47" s="98"/>
      <c r="Y47" s="98"/>
      <c r="Z47" s="98"/>
      <c r="AA47" s="98"/>
      <c r="AB47" s="42"/>
      <c r="AC47" s="42"/>
      <c r="AD47" s="42"/>
      <c r="AE47" s="42"/>
      <c r="AF47" s="42"/>
      <c r="AG47" s="42"/>
      <c r="AH47" s="99" t="str">
        <f>C10</f>
        <v>佐野FC</v>
      </c>
      <c r="AI47" s="99"/>
      <c r="AJ47" s="99"/>
      <c r="AK47" s="99"/>
      <c r="AL47" s="99"/>
      <c r="AM47" s="99"/>
      <c r="AN47" s="48"/>
      <c r="AO47" s="48"/>
      <c r="AP47" s="48"/>
      <c r="AQ47" s="48"/>
      <c r="AR47" s="98" t="str">
        <f>C8</f>
        <v>寺尾少年</v>
      </c>
      <c r="AS47" s="98"/>
      <c r="AT47" s="98"/>
      <c r="AU47" s="98"/>
      <c r="AV47" s="98"/>
      <c r="AW47" s="98"/>
      <c r="BF47" s="38"/>
    </row>
    <row r="48" spans="2:64" ht="11.25" customHeight="1" x14ac:dyDescent="0.15">
      <c r="B48" s="103"/>
      <c r="C48" s="103"/>
      <c r="D48" s="105" ph="1"/>
      <c r="E48" s="105" ph="1"/>
      <c r="F48" s="105" ph="1"/>
      <c r="G48" s="105" ph="1"/>
      <c r="H48" s="105" ph="1"/>
      <c r="I48" s="98"/>
      <c r="J48" s="98"/>
      <c r="K48" s="98"/>
      <c r="L48" s="98"/>
      <c r="M48" s="98"/>
      <c r="N48" s="98"/>
      <c r="O48" s="97"/>
      <c r="P48" s="97"/>
      <c r="Q48" s="97"/>
      <c r="R48" s="41"/>
      <c r="S48" s="97"/>
      <c r="T48" s="97"/>
      <c r="U48" s="97"/>
      <c r="V48" s="98"/>
      <c r="W48" s="98"/>
      <c r="X48" s="98"/>
      <c r="Y48" s="98"/>
      <c r="Z48" s="98"/>
      <c r="AA48" s="98"/>
      <c r="AB48" s="42"/>
      <c r="AC48" s="42"/>
      <c r="AD48" s="42"/>
      <c r="AE48" s="42"/>
      <c r="AF48" s="42"/>
      <c r="AG48" s="42"/>
      <c r="AH48" s="99"/>
      <c r="AI48" s="99"/>
      <c r="AJ48" s="99"/>
      <c r="AK48" s="99"/>
      <c r="AL48" s="99"/>
      <c r="AM48" s="99"/>
      <c r="AN48" s="48"/>
      <c r="AO48" s="48"/>
      <c r="AP48" s="48"/>
      <c r="AQ48" s="48"/>
      <c r="AR48" s="98"/>
      <c r="AS48" s="98"/>
      <c r="AT48" s="98"/>
      <c r="AU48" s="98"/>
      <c r="AV48" s="98"/>
      <c r="AW48" s="98"/>
      <c r="BF48" s="38"/>
    </row>
    <row r="49" spans="2:58" ht="11.25" customHeight="1" x14ac:dyDescent="0.15">
      <c r="B49" s="103" t="s">
        <v>5</v>
      </c>
      <c r="C49" s="103"/>
      <c r="D49" s="135" ph="1">
        <v>0.45833333333333331</v>
      </c>
      <c r="E49" s="136" ph="1"/>
      <c r="F49" s="136" ph="1"/>
      <c r="G49" s="136" ph="1"/>
      <c r="H49" s="136" ph="1"/>
      <c r="I49" s="100" t="str">
        <f>C16</f>
        <v>豊岡SC</v>
      </c>
      <c r="J49" s="100"/>
      <c r="K49" s="100"/>
      <c r="L49" s="100"/>
      <c r="M49" s="100"/>
      <c r="N49" s="100"/>
      <c r="O49" s="97">
        <v>11</v>
      </c>
      <c r="P49" s="97"/>
      <c r="Q49" s="97"/>
      <c r="R49" s="39"/>
      <c r="S49" s="97">
        <v>0</v>
      </c>
      <c r="T49" s="97"/>
      <c r="U49" s="97"/>
      <c r="V49" s="98" t="str">
        <f>C18</f>
        <v>FC滝川</v>
      </c>
      <c r="W49" s="98"/>
      <c r="X49" s="98"/>
      <c r="Y49" s="98"/>
      <c r="Z49" s="98"/>
      <c r="AA49" s="98"/>
      <c r="AB49" s="42"/>
      <c r="AC49" s="42"/>
      <c r="AD49" s="42"/>
      <c r="AE49" s="42"/>
      <c r="AF49" s="42"/>
      <c r="AG49" s="42"/>
      <c r="AH49" s="98" t="str">
        <f>C12</f>
        <v>六郷小</v>
      </c>
      <c r="AI49" s="98"/>
      <c r="AJ49" s="98"/>
      <c r="AK49" s="98"/>
      <c r="AL49" s="98"/>
      <c r="AM49" s="98"/>
      <c r="AN49" s="48"/>
      <c r="AO49" s="48"/>
      <c r="AP49" s="48"/>
      <c r="AQ49" s="48"/>
      <c r="AR49" s="98" t="str">
        <f>C14</f>
        <v>ジェダリスタ</v>
      </c>
      <c r="AS49" s="98"/>
      <c r="AT49" s="98"/>
      <c r="AU49" s="98"/>
      <c r="AV49" s="98"/>
      <c r="AW49" s="98"/>
      <c r="BF49" s="38"/>
    </row>
    <row r="50" spans="2:58" ht="11.25" customHeight="1" x14ac:dyDescent="0.15">
      <c r="B50" s="103"/>
      <c r="C50" s="103"/>
      <c r="D50" s="136" ph="1"/>
      <c r="E50" s="136" ph="1"/>
      <c r="F50" s="136" ph="1"/>
      <c r="G50" s="136" ph="1"/>
      <c r="H50" s="136" ph="1"/>
      <c r="I50" s="100"/>
      <c r="J50" s="100"/>
      <c r="K50" s="100"/>
      <c r="L50" s="100"/>
      <c r="M50" s="100"/>
      <c r="N50" s="100"/>
      <c r="O50" s="97"/>
      <c r="P50" s="97"/>
      <c r="Q50" s="97"/>
      <c r="R50" s="41"/>
      <c r="S50" s="97"/>
      <c r="T50" s="97"/>
      <c r="U50" s="97"/>
      <c r="V50" s="98"/>
      <c r="W50" s="98"/>
      <c r="X50" s="98"/>
      <c r="Y50" s="98"/>
      <c r="Z50" s="98"/>
      <c r="AA50" s="98"/>
      <c r="AB50" s="42"/>
      <c r="AC50" s="42"/>
      <c r="AD50" s="42"/>
      <c r="AE50" s="42"/>
      <c r="AF50" s="42"/>
      <c r="AG50" s="42"/>
      <c r="AH50" s="98"/>
      <c r="AI50" s="98"/>
      <c r="AJ50" s="98"/>
      <c r="AK50" s="98"/>
      <c r="AL50" s="98"/>
      <c r="AM50" s="98"/>
      <c r="AN50" s="48"/>
      <c r="AO50" s="48"/>
      <c r="AP50" s="48"/>
      <c r="AQ50" s="48"/>
      <c r="AR50" s="98"/>
      <c r="AS50" s="98"/>
      <c r="AT50" s="98"/>
      <c r="AU50" s="98"/>
      <c r="AV50" s="98"/>
      <c r="AW50" s="98"/>
      <c r="BF50" s="38"/>
    </row>
    <row r="51" spans="2:58" ht="11.25" customHeight="1" x14ac:dyDescent="0.15">
      <c r="B51" s="103" t="s">
        <v>6</v>
      </c>
      <c r="C51" s="103"/>
      <c r="D51" s="104" ph="1">
        <v>0.5</v>
      </c>
      <c r="E51" s="105" ph="1"/>
      <c r="F51" s="105" ph="1"/>
      <c r="G51" s="105" ph="1"/>
      <c r="H51" s="105" ph="1"/>
      <c r="I51" s="98" t="str">
        <f>I45</f>
        <v>寺尾少年</v>
      </c>
      <c r="J51" s="98"/>
      <c r="K51" s="98"/>
      <c r="L51" s="98"/>
      <c r="M51" s="98"/>
      <c r="N51" s="98"/>
      <c r="O51" s="97">
        <v>1</v>
      </c>
      <c r="P51" s="97"/>
      <c r="Q51" s="97"/>
      <c r="R51" s="39"/>
      <c r="S51" s="97">
        <v>0</v>
      </c>
      <c r="T51" s="97"/>
      <c r="U51" s="97"/>
      <c r="V51" s="99" t="str">
        <f>C12</f>
        <v>六郷小</v>
      </c>
      <c r="W51" s="99"/>
      <c r="X51" s="99"/>
      <c r="Y51" s="99"/>
      <c r="Z51" s="99"/>
      <c r="AA51" s="99"/>
      <c r="AB51" s="42"/>
      <c r="AC51" s="42"/>
      <c r="AD51" s="42"/>
      <c r="AE51" s="42"/>
      <c r="AF51" s="42"/>
      <c r="AG51" s="42"/>
      <c r="AH51" s="98" t="str">
        <f>C18</f>
        <v>FC滝川</v>
      </c>
      <c r="AI51" s="98"/>
      <c r="AJ51" s="98"/>
      <c r="AK51" s="98"/>
      <c r="AL51" s="98"/>
      <c r="AM51" s="98"/>
      <c r="AN51" s="48"/>
      <c r="AO51" s="48"/>
      <c r="AP51" s="48"/>
      <c r="AQ51" s="48"/>
      <c r="AR51" s="99" t="str">
        <f>C16</f>
        <v>豊岡SC</v>
      </c>
      <c r="AS51" s="99"/>
      <c r="AT51" s="99"/>
      <c r="AU51" s="99"/>
      <c r="AV51" s="99"/>
      <c r="AW51" s="99"/>
      <c r="BF51" s="38"/>
    </row>
    <row r="52" spans="2:58" ht="11.25" customHeight="1" x14ac:dyDescent="0.15">
      <c r="B52" s="103"/>
      <c r="C52" s="103"/>
      <c r="D52" s="105" ph="1"/>
      <c r="E52" s="105" ph="1"/>
      <c r="F52" s="105" ph="1"/>
      <c r="G52" s="105" ph="1"/>
      <c r="H52" s="105" ph="1"/>
      <c r="I52" s="98"/>
      <c r="J52" s="98"/>
      <c r="K52" s="98"/>
      <c r="L52" s="98"/>
      <c r="M52" s="98"/>
      <c r="N52" s="98"/>
      <c r="O52" s="97"/>
      <c r="P52" s="97"/>
      <c r="Q52" s="97"/>
      <c r="R52" s="41"/>
      <c r="S52" s="97"/>
      <c r="T52" s="97"/>
      <c r="U52" s="97"/>
      <c r="V52" s="99"/>
      <c r="W52" s="99"/>
      <c r="X52" s="99"/>
      <c r="Y52" s="99"/>
      <c r="Z52" s="99"/>
      <c r="AA52" s="99"/>
      <c r="AB52" s="42"/>
      <c r="AC52" s="42"/>
      <c r="AD52" s="42"/>
      <c r="AE52" s="42"/>
      <c r="AF52" s="42"/>
      <c r="AG52" s="42"/>
      <c r="AH52" s="98"/>
      <c r="AI52" s="98"/>
      <c r="AJ52" s="98"/>
      <c r="AK52" s="98"/>
      <c r="AL52" s="98"/>
      <c r="AM52" s="98"/>
      <c r="AN52" s="48"/>
      <c r="AO52" s="48"/>
      <c r="AP52" s="48"/>
      <c r="AQ52" s="48"/>
      <c r="AR52" s="99"/>
      <c r="AS52" s="99"/>
      <c r="AT52" s="99"/>
      <c r="AU52" s="99"/>
      <c r="AV52" s="99"/>
      <c r="AW52" s="99"/>
      <c r="BF52" s="38"/>
    </row>
    <row r="53" spans="2:58" ht="11.25" customHeight="1" x14ac:dyDescent="0.15">
      <c r="B53" s="103" t="s">
        <v>7</v>
      </c>
      <c r="C53" s="103"/>
      <c r="D53" s="135" ph="1">
        <v>0.54166666666666663</v>
      </c>
      <c r="E53" s="136" ph="1"/>
      <c r="F53" s="136" ph="1"/>
      <c r="G53" s="136" ph="1"/>
      <c r="H53" s="136" ph="1"/>
      <c r="I53" s="98" t="str">
        <f>C10</f>
        <v>佐野FC</v>
      </c>
      <c r="J53" s="98"/>
      <c r="K53" s="98"/>
      <c r="L53" s="98"/>
      <c r="M53" s="98"/>
      <c r="N53" s="98"/>
      <c r="O53" s="97">
        <v>1</v>
      </c>
      <c r="P53" s="97"/>
      <c r="Q53" s="97"/>
      <c r="R53" s="39"/>
      <c r="S53" s="97">
        <v>1</v>
      </c>
      <c r="T53" s="97"/>
      <c r="U53" s="97"/>
      <c r="V53" s="98" t="str">
        <f>C16</f>
        <v>豊岡SC</v>
      </c>
      <c r="W53" s="98"/>
      <c r="X53" s="98"/>
      <c r="Y53" s="98"/>
      <c r="Z53" s="98"/>
      <c r="AA53" s="98"/>
      <c r="AB53" s="42"/>
      <c r="AC53" s="42"/>
      <c r="AD53" s="42"/>
      <c r="AE53" s="42"/>
      <c r="AF53" s="42"/>
      <c r="AG53" s="42"/>
      <c r="AH53" s="98" t="str">
        <f>C8</f>
        <v>寺尾少年</v>
      </c>
      <c r="AI53" s="98"/>
      <c r="AJ53" s="98"/>
      <c r="AK53" s="98"/>
      <c r="AL53" s="98"/>
      <c r="AM53" s="98"/>
      <c r="AN53" s="48"/>
      <c r="AO53" s="48"/>
      <c r="AP53" s="48"/>
      <c r="AQ53" s="48"/>
      <c r="AR53" s="99" t="str">
        <f>C12</f>
        <v>六郷小</v>
      </c>
      <c r="AS53" s="99"/>
      <c r="AT53" s="99"/>
      <c r="AU53" s="99"/>
      <c r="AV53" s="99"/>
      <c r="AW53" s="99"/>
      <c r="BF53" s="38"/>
    </row>
    <row r="54" spans="2:58" ht="11.25" customHeight="1" x14ac:dyDescent="0.15">
      <c r="B54" s="103"/>
      <c r="C54" s="103"/>
      <c r="D54" s="136" ph="1"/>
      <c r="E54" s="136" ph="1"/>
      <c r="F54" s="136" ph="1"/>
      <c r="G54" s="136" ph="1"/>
      <c r="H54" s="136" ph="1"/>
      <c r="I54" s="98"/>
      <c r="J54" s="98"/>
      <c r="K54" s="98"/>
      <c r="L54" s="98"/>
      <c r="M54" s="98"/>
      <c r="N54" s="98"/>
      <c r="O54" s="97"/>
      <c r="P54" s="97"/>
      <c r="Q54" s="97"/>
      <c r="R54" s="41"/>
      <c r="S54" s="97"/>
      <c r="T54" s="97"/>
      <c r="U54" s="97"/>
      <c r="V54" s="98"/>
      <c r="W54" s="98"/>
      <c r="X54" s="98"/>
      <c r="Y54" s="98"/>
      <c r="Z54" s="98"/>
      <c r="AA54" s="98"/>
      <c r="AB54" s="42"/>
      <c r="AC54" s="42"/>
      <c r="AD54" s="42"/>
      <c r="AE54" s="42"/>
      <c r="AF54" s="42"/>
      <c r="AG54" s="42"/>
      <c r="AH54" s="98"/>
      <c r="AI54" s="98"/>
      <c r="AJ54" s="98"/>
      <c r="AK54" s="98"/>
      <c r="AL54" s="98"/>
      <c r="AM54" s="98"/>
      <c r="AN54" s="48"/>
      <c r="AO54" s="48"/>
      <c r="AP54" s="48"/>
      <c r="AQ54" s="48"/>
      <c r="AR54" s="99"/>
      <c r="AS54" s="99"/>
      <c r="AT54" s="99"/>
      <c r="AU54" s="99"/>
      <c r="AV54" s="99"/>
      <c r="AW54" s="99"/>
      <c r="BF54" s="38"/>
    </row>
    <row r="55" spans="2:58" ht="11.25" customHeight="1" x14ac:dyDescent="0.15">
      <c r="B55" s="103" t="s">
        <v>8</v>
      </c>
      <c r="C55" s="103"/>
      <c r="D55" s="104" ph="1">
        <v>0.58333333333333337</v>
      </c>
      <c r="E55" s="105" ph="1"/>
      <c r="F55" s="105" ph="1"/>
      <c r="G55" s="105" ph="1"/>
      <c r="H55" s="105" ph="1"/>
      <c r="I55" s="98" t="str">
        <f>C14</f>
        <v>ジェダリスタ</v>
      </c>
      <c r="J55" s="98"/>
      <c r="K55" s="98"/>
      <c r="L55" s="98"/>
      <c r="M55" s="98"/>
      <c r="N55" s="98"/>
      <c r="O55" s="97">
        <v>11</v>
      </c>
      <c r="P55" s="97"/>
      <c r="Q55" s="97"/>
      <c r="R55" s="39"/>
      <c r="S55" s="97">
        <v>0</v>
      </c>
      <c r="T55" s="97"/>
      <c r="U55" s="97"/>
      <c r="V55" s="98" t="str">
        <f>C18</f>
        <v>FC滝川</v>
      </c>
      <c r="W55" s="98"/>
      <c r="X55" s="98"/>
      <c r="Y55" s="98"/>
      <c r="Z55" s="98"/>
      <c r="AA55" s="98"/>
      <c r="AB55" s="42"/>
      <c r="AC55" s="42"/>
      <c r="AD55" s="42"/>
      <c r="AE55" s="42"/>
      <c r="AF55" s="42"/>
      <c r="AG55" s="42"/>
      <c r="AH55" s="98" t="str">
        <f>C16</f>
        <v>豊岡SC</v>
      </c>
      <c r="AI55" s="98"/>
      <c r="AJ55" s="98"/>
      <c r="AK55" s="98"/>
      <c r="AL55" s="98"/>
      <c r="AM55" s="98"/>
      <c r="AN55" s="48"/>
      <c r="AO55" s="48"/>
      <c r="AP55" s="48"/>
      <c r="AQ55" s="48"/>
      <c r="AR55" s="99" t="str">
        <f>C10</f>
        <v>佐野FC</v>
      </c>
      <c r="AS55" s="99"/>
      <c r="AT55" s="99"/>
      <c r="AU55" s="99"/>
      <c r="AV55" s="99"/>
      <c r="AW55" s="99"/>
    </row>
    <row r="56" spans="2:58" ht="11.25" customHeight="1" x14ac:dyDescent="0.15">
      <c r="B56" s="103"/>
      <c r="C56" s="103"/>
      <c r="D56" s="105" ph="1"/>
      <c r="E56" s="105" ph="1"/>
      <c r="F56" s="105" ph="1"/>
      <c r="G56" s="105" ph="1"/>
      <c r="H56" s="105" ph="1"/>
      <c r="I56" s="98"/>
      <c r="J56" s="98"/>
      <c r="K56" s="98"/>
      <c r="L56" s="98"/>
      <c r="M56" s="98"/>
      <c r="N56" s="98"/>
      <c r="O56" s="97"/>
      <c r="P56" s="97"/>
      <c r="Q56" s="97"/>
      <c r="R56" s="41"/>
      <c r="S56" s="97"/>
      <c r="T56" s="97"/>
      <c r="U56" s="97"/>
      <c r="V56" s="98"/>
      <c r="W56" s="98"/>
      <c r="X56" s="98"/>
      <c r="Y56" s="98"/>
      <c r="Z56" s="98"/>
      <c r="AA56" s="98"/>
      <c r="AB56" s="42"/>
      <c r="AC56" s="42"/>
      <c r="AD56" s="42"/>
      <c r="AE56" s="42"/>
      <c r="AF56" s="42"/>
      <c r="AG56" s="42"/>
      <c r="AH56" s="98"/>
      <c r="AI56" s="98"/>
      <c r="AJ56" s="98"/>
      <c r="AK56" s="98"/>
      <c r="AL56" s="98"/>
      <c r="AM56" s="98"/>
      <c r="AN56" s="48"/>
      <c r="AO56" s="48"/>
      <c r="AP56" s="48"/>
      <c r="AQ56" s="48"/>
      <c r="AR56" s="99"/>
      <c r="AS56" s="99"/>
      <c r="AT56" s="99"/>
      <c r="AU56" s="99"/>
      <c r="AV56" s="99"/>
      <c r="AW56" s="99"/>
    </row>
    <row r="57" spans="2:58" ht="11.25" customHeight="1" x14ac:dyDescent="0.15">
      <c r="B57" s="103"/>
      <c r="C57" s="103"/>
      <c r="D57" s="119"/>
      <c r="E57" s="119"/>
      <c r="F57" s="119"/>
      <c r="G57" s="119"/>
      <c r="H57" s="119"/>
      <c r="I57" s="102"/>
      <c r="J57" s="102"/>
      <c r="K57" s="102"/>
      <c r="L57" s="102"/>
      <c r="M57" s="102"/>
      <c r="N57" s="102"/>
      <c r="O57" s="101"/>
      <c r="P57" s="101"/>
      <c r="Q57" s="101"/>
      <c r="R57" s="32"/>
      <c r="S57" s="101"/>
      <c r="T57" s="101"/>
      <c r="U57" s="101"/>
      <c r="V57" s="102"/>
      <c r="W57" s="102"/>
      <c r="X57" s="102"/>
      <c r="Y57" s="102"/>
      <c r="Z57" s="102"/>
      <c r="AA57" s="102"/>
      <c r="AB57" s="30"/>
      <c r="AC57" s="30"/>
      <c r="AD57" s="30"/>
      <c r="AE57" s="30"/>
      <c r="AF57" s="30"/>
      <c r="AG57" s="30"/>
      <c r="AH57" s="102"/>
      <c r="AI57" s="102"/>
      <c r="AJ57" s="102"/>
      <c r="AK57" s="102"/>
      <c r="AL57" s="102"/>
      <c r="AM57" s="102"/>
      <c r="AN57" s="33"/>
      <c r="AO57" s="33"/>
      <c r="AP57" s="33"/>
      <c r="AQ57" s="33"/>
      <c r="AR57" s="102"/>
      <c r="AS57" s="102"/>
      <c r="AT57" s="102"/>
      <c r="AU57" s="102"/>
      <c r="AV57" s="102"/>
      <c r="AW57" s="102"/>
    </row>
    <row r="58" spans="2:58" ht="11.25" customHeight="1" x14ac:dyDescent="0.15">
      <c r="B58" s="103"/>
      <c r="C58" s="103"/>
      <c r="D58" s="119"/>
      <c r="E58" s="119"/>
      <c r="F58" s="119"/>
      <c r="G58" s="119"/>
      <c r="H58" s="119"/>
      <c r="I58" s="102"/>
      <c r="J58" s="102"/>
      <c r="K58" s="102"/>
      <c r="L58" s="102"/>
      <c r="M58" s="102"/>
      <c r="N58" s="102"/>
      <c r="O58" s="101"/>
      <c r="P58" s="101"/>
      <c r="Q58" s="101"/>
      <c r="R58" s="32"/>
      <c r="S58" s="101"/>
      <c r="T58" s="101"/>
      <c r="U58" s="101"/>
      <c r="V58" s="102"/>
      <c r="W58" s="102"/>
      <c r="X58" s="102"/>
      <c r="Y58" s="102"/>
      <c r="Z58" s="102"/>
      <c r="AA58" s="102"/>
      <c r="AB58" s="30"/>
      <c r="AC58" s="30"/>
      <c r="AD58" s="30"/>
      <c r="AE58" s="30"/>
      <c r="AF58" s="30"/>
      <c r="AG58" s="30"/>
      <c r="AH58" s="102"/>
      <c r="AI58" s="102"/>
      <c r="AJ58" s="102"/>
      <c r="AK58" s="102"/>
      <c r="AL58" s="102"/>
      <c r="AM58" s="102"/>
      <c r="AN58" s="33"/>
      <c r="AO58" s="33"/>
      <c r="AP58" s="33"/>
      <c r="AQ58" s="33"/>
      <c r="AR58" s="102"/>
      <c r="AS58" s="102"/>
      <c r="AT58" s="102"/>
      <c r="AU58" s="102"/>
      <c r="AV58" s="102"/>
      <c r="AW58" s="102"/>
    </row>
    <row r="59" spans="2:58" ht="10.5" customHeight="1" x14ac:dyDescent="0.15">
      <c r="B59" s="10"/>
      <c r="C59" s="139" t="s">
        <v>55</v>
      </c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9"/>
      <c r="O59" s="16"/>
      <c r="P59" s="16"/>
      <c r="Q59" s="16"/>
      <c r="R59" s="13"/>
      <c r="S59" s="16"/>
      <c r="T59" s="16"/>
      <c r="U59" s="16"/>
      <c r="V59" s="17"/>
      <c r="W59" s="17"/>
      <c r="X59" s="17"/>
      <c r="Y59" s="17"/>
      <c r="Z59" s="17"/>
      <c r="AA59" s="17"/>
      <c r="AB59" s="15"/>
      <c r="AC59" s="15"/>
      <c r="AD59" s="15"/>
      <c r="AE59" s="15"/>
      <c r="AF59" s="15"/>
      <c r="AG59" s="15"/>
      <c r="AH59" s="17"/>
      <c r="AI59" s="17"/>
      <c r="AJ59" s="17"/>
      <c r="AK59" s="17"/>
      <c r="AL59" s="17"/>
      <c r="AM59" s="17"/>
      <c r="AN59" s="14"/>
      <c r="AO59" s="14"/>
      <c r="AP59" s="14"/>
      <c r="AQ59" s="14"/>
      <c r="AR59" s="17"/>
      <c r="AS59" s="17"/>
      <c r="AT59" s="17"/>
      <c r="AU59" s="17"/>
      <c r="AV59" s="17"/>
      <c r="AW59" s="17"/>
    </row>
    <row r="60" spans="2:58" ht="10.5" customHeight="1" x14ac:dyDescent="0.15">
      <c r="B60" s="1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9"/>
      <c r="O60" s="16"/>
      <c r="P60" s="16"/>
      <c r="Q60" s="16"/>
      <c r="R60" s="13"/>
      <c r="S60" s="16"/>
      <c r="T60" s="16"/>
      <c r="U60" s="16"/>
      <c r="V60" s="17"/>
      <c r="W60" s="17"/>
      <c r="X60" s="17"/>
      <c r="Y60" s="17"/>
      <c r="Z60" s="17"/>
      <c r="AA60" s="17"/>
      <c r="AB60" s="15"/>
      <c r="AC60" s="15"/>
      <c r="AD60" s="15"/>
      <c r="AE60" s="15"/>
      <c r="AF60" s="15"/>
      <c r="AG60" s="15"/>
      <c r="AH60" s="17"/>
      <c r="AI60" s="17"/>
      <c r="AJ60" s="17"/>
      <c r="AK60" s="17"/>
      <c r="AL60" s="17"/>
      <c r="AM60" s="17"/>
      <c r="AN60" s="14"/>
      <c r="AO60" s="14"/>
      <c r="AP60" s="14"/>
      <c r="AQ60" s="14"/>
      <c r="AR60" s="17"/>
      <c r="AS60" s="17"/>
      <c r="AT60" s="17"/>
      <c r="AU60" s="17"/>
      <c r="AV60" s="17"/>
      <c r="AW60" s="17"/>
    </row>
    <row r="61" spans="2:58" ht="11.25" customHeight="1" x14ac:dyDescent="0.15">
      <c r="B61" s="103" t="s">
        <v>3</v>
      </c>
      <c r="C61" s="103"/>
      <c r="D61" s="135" ph="1">
        <v>0.375</v>
      </c>
      <c r="E61" s="136" ph="1"/>
      <c r="F61" s="136" ph="1"/>
      <c r="G61" s="136" ph="1"/>
      <c r="H61" s="136" ph="1"/>
      <c r="I61" s="98" t="str">
        <f>I51</f>
        <v>寺尾少年</v>
      </c>
      <c r="J61" s="98"/>
      <c r="K61" s="98"/>
      <c r="L61" s="98"/>
      <c r="M61" s="98"/>
      <c r="N61" s="98"/>
      <c r="O61" s="97">
        <v>3</v>
      </c>
      <c r="P61" s="97"/>
      <c r="Q61" s="97"/>
      <c r="R61" s="39"/>
      <c r="S61" s="97">
        <v>1</v>
      </c>
      <c r="T61" s="97"/>
      <c r="U61" s="97"/>
      <c r="V61" s="98" t="str">
        <f>C18</f>
        <v>FC滝川</v>
      </c>
      <c r="W61" s="98"/>
      <c r="X61" s="98"/>
      <c r="Y61" s="98"/>
      <c r="Z61" s="98"/>
      <c r="AA61" s="98"/>
      <c r="AB61" s="42"/>
      <c r="AC61" s="42"/>
      <c r="AD61" s="42"/>
      <c r="AE61" s="42"/>
      <c r="AF61" s="42"/>
      <c r="AG61" s="42"/>
      <c r="AH61" s="98" t="str">
        <f>C16</f>
        <v>豊岡SC</v>
      </c>
      <c r="AI61" s="98"/>
      <c r="AJ61" s="98"/>
      <c r="AK61" s="98"/>
      <c r="AL61" s="98"/>
      <c r="AM61" s="98"/>
      <c r="AN61" s="37"/>
      <c r="AO61" s="37"/>
      <c r="AP61" s="37"/>
      <c r="AQ61" s="37"/>
      <c r="AR61" s="106" t="str">
        <f>C12</f>
        <v>六郷小</v>
      </c>
      <c r="AS61" s="107"/>
      <c r="AT61" s="107"/>
      <c r="AU61" s="107"/>
      <c r="AV61" s="107"/>
      <c r="AW61" s="108"/>
    </row>
    <row r="62" spans="2:58" ht="11.25" customHeight="1" x14ac:dyDescent="0.15">
      <c r="B62" s="103"/>
      <c r="C62" s="103"/>
      <c r="D62" s="136" ph="1"/>
      <c r="E62" s="136" ph="1"/>
      <c r="F62" s="136" ph="1"/>
      <c r="G62" s="136" ph="1"/>
      <c r="H62" s="136" ph="1"/>
      <c r="I62" s="98"/>
      <c r="J62" s="98"/>
      <c r="K62" s="98"/>
      <c r="L62" s="98"/>
      <c r="M62" s="98"/>
      <c r="N62" s="98"/>
      <c r="O62" s="97"/>
      <c r="P62" s="97"/>
      <c r="Q62" s="97"/>
      <c r="R62" s="41"/>
      <c r="S62" s="97"/>
      <c r="T62" s="97"/>
      <c r="U62" s="97"/>
      <c r="V62" s="98"/>
      <c r="W62" s="98"/>
      <c r="X62" s="98"/>
      <c r="Y62" s="98"/>
      <c r="Z62" s="98"/>
      <c r="AA62" s="98"/>
      <c r="AB62" s="42"/>
      <c r="AC62" s="42"/>
      <c r="AD62" s="42"/>
      <c r="AE62" s="42"/>
      <c r="AF62" s="42"/>
      <c r="AG62" s="42"/>
      <c r="AH62" s="98"/>
      <c r="AI62" s="98"/>
      <c r="AJ62" s="98"/>
      <c r="AK62" s="98"/>
      <c r="AL62" s="98"/>
      <c r="AM62" s="98"/>
      <c r="AN62" s="37"/>
      <c r="AO62" s="37"/>
      <c r="AP62" s="37"/>
      <c r="AQ62" s="37"/>
      <c r="AR62" s="109"/>
      <c r="AS62" s="110"/>
      <c r="AT62" s="110"/>
      <c r="AU62" s="110"/>
      <c r="AV62" s="110"/>
      <c r="AW62" s="111"/>
    </row>
    <row r="63" spans="2:58" ht="11.25" customHeight="1" x14ac:dyDescent="0.15">
      <c r="B63" s="103" t="s">
        <v>4</v>
      </c>
      <c r="C63" s="103"/>
      <c r="D63" s="104" ph="1">
        <v>0.41666666666666669</v>
      </c>
      <c r="E63" s="105" ph="1"/>
      <c r="F63" s="105" ph="1"/>
      <c r="G63" s="105" ph="1"/>
      <c r="H63" s="105" ph="1"/>
      <c r="I63" s="98" t="str">
        <f>C14</f>
        <v>ジェダリスタ</v>
      </c>
      <c r="J63" s="98"/>
      <c r="K63" s="98"/>
      <c r="L63" s="98"/>
      <c r="M63" s="98"/>
      <c r="N63" s="98"/>
      <c r="O63" s="97">
        <v>6</v>
      </c>
      <c r="P63" s="97"/>
      <c r="Q63" s="97"/>
      <c r="R63" s="39"/>
      <c r="S63" s="97">
        <v>2</v>
      </c>
      <c r="T63" s="97"/>
      <c r="U63" s="97"/>
      <c r="V63" s="98" t="str">
        <f>C16</f>
        <v>豊岡SC</v>
      </c>
      <c r="W63" s="98"/>
      <c r="X63" s="98"/>
      <c r="Y63" s="98"/>
      <c r="Z63" s="98"/>
      <c r="AA63" s="98"/>
      <c r="AB63" s="42"/>
      <c r="AC63" s="42"/>
      <c r="AD63" s="42"/>
      <c r="AE63" s="42"/>
      <c r="AF63" s="42"/>
      <c r="AG63" s="42"/>
      <c r="AH63" s="98" t="str">
        <f>C18</f>
        <v>FC滝川</v>
      </c>
      <c r="AI63" s="98"/>
      <c r="AJ63" s="98"/>
      <c r="AK63" s="98"/>
      <c r="AL63" s="98"/>
      <c r="AM63" s="98"/>
      <c r="AN63" s="37"/>
      <c r="AO63" s="37"/>
      <c r="AP63" s="37"/>
      <c r="AQ63" s="37"/>
      <c r="AR63" s="99" t="str">
        <f>C8</f>
        <v>寺尾少年</v>
      </c>
      <c r="AS63" s="99"/>
      <c r="AT63" s="99"/>
      <c r="AU63" s="99"/>
      <c r="AV63" s="99"/>
      <c r="AW63" s="99"/>
    </row>
    <row r="64" spans="2:58" ht="11.25" customHeight="1" x14ac:dyDescent="0.15">
      <c r="B64" s="103"/>
      <c r="C64" s="103"/>
      <c r="D64" s="105" ph="1"/>
      <c r="E64" s="105" ph="1"/>
      <c r="F64" s="105" ph="1"/>
      <c r="G64" s="105" ph="1"/>
      <c r="H64" s="105" ph="1"/>
      <c r="I64" s="98"/>
      <c r="J64" s="98"/>
      <c r="K64" s="98"/>
      <c r="L64" s="98"/>
      <c r="M64" s="98"/>
      <c r="N64" s="98"/>
      <c r="O64" s="97"/>
      <c r="P64" s="97"/>
      <c r="Q64" s="97"/>
      <c r="R64" s="41"/>
      <c r="S64" s="97"/>
      <c r="T64" s="97"/>
      <c r="U64" s="97"/>
      <c r="V64" s="98"/>
      <c r="W64" s="98"/>
      <c r="X64" s="98"/>
      <c r="Y64" s="98"/>
      <c r="Z64" s="98"/>
      <c r="AA64" s="98"/>
      <c r="AB64" s="42"/>
      <c r="AC64" s="42"/>
      <c r="AD64" s="42"/>
      <c r="AE64" s="42"/>
      <c r="AF64" s="42"/>
      <c r="AG64" s="42"/>
      <c r="AH64" s="98"/>
      <c r="AI64" s="98"/>
      <c r="AJ64" s="98"/>
      <c r="AK64" s="98"/>
      <c r="AL64" s="98"/>
      <c r="AM64" s="98"/>
      <c r="AN64" s="37"/>
      <c r="AO64" s="37"/>
      <c r="AP64" s="37"/>
      <c r="AQ64" s="37"/>
      <c r="AR64" s="99"/>
      <c r="AS64" s="99"/>
      <c r="AT64" s="99"/>
      <c r="AU64" s="99"/>
      <c r="AV64" s="99"/>
      <c r="AW64" s="99"/>
    </row>
    <row r="65" spans="2:50" ht="11.25" customHeight="1" x14ac:dyDescent="0.15">
      <c r="B65" s="103" t="s">
        <v>5</v>
      </c>
      <c r="C65" s="103"/>
      <c r="D65" s="135" ph="1">
        <v>0.45833333333333331</v>
      </c>
      <c r="E65" s="136" ph="1"/>
      <c r="F65" s="136" ph="1"/>
      <c r="G65" s="136" ph="1"/>
      <c r="H65" s="136" ph="1"/>
      <c r="I65" s="98" t="str">
        <f>C10</f>
        <v>佐野FC</v>
      </c>
      <c r="J65" s="98"/>
      <c r="K65" s="98"/>
      <c r="L65" s="98"/>
      <c r="M65" s="98"/>
      <c r="N65" s="98"/>
      <c r="O65" s="97">
        <v>4</v>
      </c>
      <c r="P65" s="97"/>
      <c r="Q65" s="97"/>
      <c r="R65" s="39"/>
      <c r="S65" s="97">
        <v>0</v>
      </c>
      <c r="T65" s="97"/>
      <c r="U65" s="97"/>
      <c r="V65" s="99" t="str">
        <f>C12</f>
        <v>六郷小</v>
      </c>
      <c r="W65" s="99"/>
      <c r="X65" s="99"/>
      <c r="Y65" s="99"/>
      <c r="Z65" s="99"/>
      <c r="AA65" s="99"/>
      <c r="AB65" s="40"/>
      <c r="AC65" s="40"/>
      <c r="AD65" s="40"/>
      <c r="AE65" s="40"/>
      <c r="AF65" s="40"/>
      <c r="AG65" s="40"/>
      <c r="AH65" s="98" t="str">
        <f>C14</f>
        <v>ジェダリスタ</v>
      </c>
      <c r="AI65" s="98"/>
      <c r="AJ65" s="98"/>
      <c r="AK65" s="98"/>
      <c r="AL65" s="98"/>
      <c r="AM65" s="98"/>
      <c r="AN65" s="37"/>
      <c r="AO65" s="37"/>
      <c r="AP65" s="37"/>
      <c r="AQ65" s="37"/>
      <c r="AR65" s="98" t="str">
        <f>C16</f>
        <v>豊岡SC</v>
      </c>
      <c r="AS65" s="98"/>
      <c r="AT65" s="98"/>
      <c r="AU65" s="98"/>
      <c r="AV65" s="98"/>
      <c r="AW65" s="98"/>
    </row>
    <row r="66" spans="2:50" ht="11.25" customHeight="1" x14ac:dyDescent="0.15">
      <c r="B66" s="103"/>
      <c r="C66" s="103"/>
      <c r="D66" s="136" ph="1"/>
      <c r="E66" s="136" ph="1"/>
      <c r="F66" s="136" ph="1"/>
      <c r="G66" s="136" ph="1"/>
      <c r="H66" s="136" ph="1"/>
      <c r="I66" s="98"/>
      <c r="J66" s="98"/>
      <c r="K66" s="98"/>
      <c r="L66" s="98"/>
      <c r="M66" s="98"/>
      <c r="N66" s="98"/>
      <c r="O66" s="97"/>
      <c r="P66" s="97"/>
      <c r="Q66" s="97"/>
      <c r="R66" s="41"/>
      <c r="S66" s="97"/>
      <c r="T66" s="97"/>
      <c r="U66" s="97"/>
      <c r="V66" s="99"/>
      <c r="W66" s="99"/>
      <c r="X66" s="99"/>
      <c r="Y66" s="99"/>
      <c r="Z66" s="99"/>
      <c r="AA66" s="99"/>
      <c r="AB66" s="40"/>
      <c r="AC66" s="40"/>
      <c r="AD66" s="40"/>
      <c r="AE66" s="40"/>
      <c r="AF66" s="40"/>
      <c r="AG66" s="40"/>
      <c r="AH66" s="98"/>
      <c r="AI66" s="98"/>
      <c r="AJ66" s="98"/>
      <c r="AK66" s="98"/>
      <c r="AL66" s="98"/>
      <c r="AM66" s="98"/>
      <c r="AN66" s="37"/>
      <c r="AO66" s="37"/>
      <c r="AP66" s="37"/>
      <c r="AQ66" s="37"/>
      <c r="AR66" s="98"/>
      <c r="AS66" s="98"/>
      <c r="AT66" s="98"/>
      <c r="AU66" s="98"/>
      <c r="AV66" s="98"/>
      <c r="AW66" s="98"/>
    </row>
    <row r="67" spans="2:50" ht="11.25" customHeight="1" x14ac:dyDescent="0.15">
      <c r="B67" s="103" t="s">
        <v>6</v>
      </c>
      <c r="C67" s="103"/>
      <c r="D67" s="104" ph="1">
        <v>0.5</v>
      </c>
      <c r="E67" s="105" ph="1"/>
      <c r="F67" s="105" ph="1"/>
      <c r="G67" s="105" ph="1"/>
      <c r="H67" s="105" ph="1"/>
      <c r="I67" s="98" t="str">
        <f>C8</f>
        <v>寺尾少年</v>
      </c>
      <c r="J67" s="98"/>
      <c r="K67" s="98"/>
      <c r="L67" s="98"/>
      <c r="M67" s="98"/>
      <c r="N67" s="98"/>
      <c r="O67" s="97">
        <v>1</v>
      </c>
      <c r="P67" s="97"/>
      <c r="Q67" s="97"/>
      <c r="R67" s="39"/>
      <c r="S67" s="97">
        <v>4</v>
      </c>
      <c r="T67" s="97"/>
      <c r="U67" s="97"/>
      <c r="V67" s="99" t="str">
        <f>C14</f>
        <v>ジェダリスタ</v>
      </c>
      <c r="W67" s="99"/>
      <c r="X67" s="99"/>
      <c r="Y67" s="99"/>
      <c r="Z67" s="99"/>
      <c r="AA67" s="99"/>
      <c r="AB67" s="40"/>
      <c r="AC67" s="40"/>
      <c r="AD67" s="40"/>
      <c r="AE67" s="40"/>
      <c r="AF67" s="40"/>
      <c r="AG67" s="40"/>
      <c r="AH67" s="106" t="str">
        <f>C12</f>
        <v>六郷小</v>
      </c>
      <c r="AI67" s="107"/>
      <c r="AJ67" s="107"/>
      <c r="AK67" s="107"/>
      <c r="AL67" s="107"/>
      <c r="AM67" s="108"/>
      <c r="AN67" s="37"/>
      <c r="AO67" s="37"/>
      <c r="AP67" s="37"/>
      <c r="AQ67" s="37"/>
      <c r="AR67" s="98" t="str">
        <f>C10</f>
        <v>佐野FC</v>
      </c>
      <c r="AS67" s="98"/>
      <c r="AT67" s="98"/>
      <c r="AU67" s="98"/>
      <c r="AV67" s="98"/>
      <c r="AW67" s="98"/>
    </row>
    <row r="68" spans="2:50" ht="11.25" customHeight="1" x14ac:dyDescent="0.15">
      <c r="B68" s="103"/>
      <c r="C68" s="103"/>
      <c r="D68" s="105" ph="1"/>
      <c r="E68" s="105" ph="1"/>
      <c r="F68" s="105" ph="1"/>
      <c r="G68" s="105" ph="1"/>
      <c r="H68" s="105" ph="1"/>
      <c r="I68" s="98"/>
      <c r="J68" s="98"/>
      <c r="K68" s="98"/>
      <c r="L68" s="98"/>
      <c r="M68" s="98"/>
      <c r="N68" s="98"/>
      <c r="O68" s="97"/>
      <c r="P68" s="97"/>
      <c r="Q68" s="97"/>
      <c r="R68" s="41"/>
      <c r="S68" s="97"/>
      <c r="T68" s="97"/>
      <c r="U68" s="97"/>
      <c r="V68" s="99"/>
      <c r="W68" s="99"/>
      <c r="X68" s="99"/>
      <c r="Y68" s="99"/>
      <c r="Z68" s="99"/>
      <c r="AA68" s="99"/>
      <c r="AB68" s="40"/>
      <c r="AC68" s="40"/>
      <c r="AD68" s="40"/>
      <c r="AE68" s="40"/>
      <c r="AF68" s="40"/>
      <c r="AG68" s="40"/>
      <c r="AH68" s="109"/>
      <c r="AI68" s="110"/>
      <c r="AJ68" s="110"/>
      <c r="AK68" s="110"/>
      <c r="AL68" s="110"/>
      <c r="AM68" s="111"/>
      <c r="AN68" s="37"/>
      <c r="AO68" s="37"/>
      <c r="AP68" s="37"/>
      <c r="AQ68" s="37"/>
      <c r="AR68" s="98"/>
      <c r="AS68" s="98"/>
      <c r="AT68" s="98"/>
      <c r="AU68" s="98"/>
      <c r="AV68" s="98"/>
      <c r="AW68" s="98"/>
    </row>
    <row r="69" spans="2:50" ht="11.25" customHeight="1" x14ac:dyDescent="0.15">
      <c r="B69" s="103" t="s">
        <v>7</v>
      </c>
      <c r="C69" s="103"/>
      <c r="D69" s="135" ph="1">
        <v>0.54166666666666663</v>
      </c>
      <c r="E69" s="136" ph="1"/>
      <c r="F69" s="136" ph="1"/>
      <c r="G69" s="136" ph="1"/>
      <c r="H69" s="136" ph="1"/>
      <c r="I69" s="98" t="str">
        <f>C10</f>
        <v>佐野FC</v>
      </c>
      <c r="J69" s="98"/>
      <c r="K69" s="98"/>
      <c r="L69" s="98"/>
      <c r="M69" s="98"/>
      <c r="N69" s="98"/>
      <c r="O69" s="97">
        <v>6</v>
      </c>
      <c r="P69" s="97"/>
      <c r="Q69" s="97"/>
      <c r="R69" s="39"/>
      <c r="S69" s="97">
        <v>0</v>
      </c>
      <c r="T69" s="97"/>
      <c r="U69" s="97"/>
      <c r="V69" s="99" t="str">
        <f>C18</f>
        <v>FC滝川</v>
      </c>
      <c r="W69" s="99"/>
      <c r="X69" s="99"/>
      <c r="Y69" s="99"/>
      <c r="Z69" s="99"/>
      <c r="AA69" s="99"/>
      <c r="AB69" s="40"/>
      <c r="AC69" s="40"/>
      <c r="AD69" s="40"/>
      <c r="AE69" s="40"/>
      <c r="AF69" s="40"/>
      <c r="AG69" s="40"/>
      <c r="AH69" s="99" t="str">
        <f>C8</f>
        <v>寺尾少年</v>
      </c>
      <c r="AI69" s="99"/>
      <c r="AJ69" s="99"/>
      <c r="AK69" s="99"/>
      <c r="AL69" s="99"/>
      <c r="AM69" s="99"/>
      <c r="AN69" s="37"/>
      <c r="AO69" s="37"/>
      <c r="AP69" s="37"/>
      <c r="AQ69" s="37"/>
      <c r="AR69" s="98" t="str">
        <f>C14</f>
        <v>ジェダリスタ</v>
      </c>
      <c r="AS69" s="98"/>
      <c r="AT69" s="98"/>
      <c r="AU69" s="98"/>
      <c r="AV69" s="98"/>
      <c r="AW69" s="98"/>
    </row>
    <row r="70" spans="2:50" ht="11.25" customHeight="1" x14ac:dyDescent="0.15">
      <c r="B70" s="103"/>
      <c r="C70" s="103"/>
      <c r="D70" s="136" ph="1"/>
      <c r="E70" s="136" ph="1"/>
      <c r="F70" s="136" ph="1"/>
      <c r="G70" s="136" ph="1"/>
      <c r="H70" s="136" ph="1"/>
      <c r="I70" s="98"/>
      <c r="J70" s="98"/>
      <c r="K70" s="98"/>
      <c r="L70" s="98"/>
      <c r="M70" s="98"/>
      <c r="N70" s="98"/>
      <c r="O70" s="97"/>
      <c r="P70" s="97"/>
      <c r="Q70" s="97"/>
      <c r="R70" s="41"/>
      <c r="S70" s="97"/>
      <c r="T70" s="97"/>
      <c r="U70" s="97"/>
      <c r="V70" s="99"/>
      <c r="W70" s="99"/>
      <c r="X70" s="99"/>
      <c r="Y70" s="99"/>
      <c r="Z70" s="99"/>
      <c r="AA70" s="99"/>
      <c r="AB70" s="40"/>
      <c r="AC70" s="40"/>
      <c r="AD70" s="40"/>
      <c r="AE70" s="40"/>
      <c r="AF70" s="40"/>
      <c r="AG70" s="40"/>
      <c r="AH70" s="99"/>
      <c r="AI70" s="99"/>
      <c r="AJ70" s="99"/>
      <c r="AK70" s="99"/>
      <c r="AL70" s="99"/>
      <c r="AM70" s="99"/>
      <c r="AN70" s="37"/>
      <c r="AO70" s="37"/>
      <c r="AP70" s="37"/>
      <c r="AQ70" s="37"/>
      <c r="AR70" s="98"/>
      <c r="AS70" s="98"/>
      <c r="AT70" s="98"/>
      <c r="AU70" s="98"/>
      <c r="AV70" s="98"/>
      <c r="AW70" s="98"/>
    </row>
    <row r="71" spans="2:50" ht="11.25" customHeight="1" x14ac:dyDescent="0.15">
      <c r="B71" s="103" t="s">
        <v>8</v>
      </c>
      <c r="C71" s="103"/>
      <c r="D71" s="104" ph="1">
        <v>0.58333333333333337</v>
      </c>
      <c r="E71" s="105" ph="1"/>
      <c r="F71" s="105" ph="1"/>
      <c r="G71" s="105" ph="1"/>
      <c r="H71" s="105" ph="1"/>
      <c r="I71" s="106" t="str">
        <f>C12</f>
        <v>六郷小</v>
      </c>
      <c r="J71" s="107"/>
      <c r="K71" s="107"/>
      <c r="L71" s="107"/>
      <c r="M71" s="107"/>
      <c r="N71" s="108"/>
      <c r="O71" s="112">
        <v>0</v>
      </c>
      <c r="P71" s="113"/>
      <c r="Q71" s="114"/>
      <c r="R71" s="43"/>
      <c r="S71" s="112">
        <v>4</v>
      </c>
      <c r="T71" s="113"/>
      <c r="U71" s="114"/>
      <c r="V71" s="107" t="str">
        <f>C16</f>
        <v>豊岡SC</v>
      </c>
      <c r="W71" s="107"/>
      <c r="X71" s="107"/>
      <c r="Y71" s="107"/>
      <c r="Z71" s="107"/>
      <c r="AA71" s="108"/>
      <c r="AB71" s="44"/>
      <c r="AC71" s="40"/>
      <c r="AD71" s="40"/>
      <c r="AE71" s="40"/>
      <c r="AF71" s="40"/>
      <c r="AG71" s="40"/>
      <c r="AH71" s="98" t="str">
        <f>C10</f>
        <v>佐野FC</v>
      </c>
      <c r="AI71" s="98"/>
      <c r="AJ71" s="98"/>
      <c r="AK71" s="98"/>
      <c r="AL71" s="98"/>
      <c r="AM71" s="98"/>
      <c r="AN71" s="45"/>
      <c r="AO71" s="46"/>
      <c r="AP71" s="46"/>
      <c r="AQ71" s="46"/>
      <c r="AR71" s="98" t="str">
        <f>C18</f>
        <v>FC滝川</v>
      </c>
      <c r="AS71" s="98"/>
      <c r="AT71" s="98"/>
      <c r="AU71" s="98"/>
      <c r="AV71" s="98"/>
      <c r="AW71" s="98"/>
      <c r="AX71" s="35"/>
    </row>
    <row r="72" spans="2:50" ht="11.25" customHeight="1" x14ac:dyDescent="0.15">
      <c r="B72" s="103"/>
      <c r="C72" s="103"/>
      <c r="D72" s="105" ph="1"/>
      <c r="E72" s="105" ph="1"/>
      <c r="F72" s="105" ph="1"/>
      <c r="G72" s="105" ph="1"/>
      <c r="H72" s="105" ph="1"/>
      <c r="I72" s="109"/>
      <c r="J72" s="110"/>
      <c r="K72" s="110"/>
      <c r="L72" s="110"/>
      <c r="M72" s="110"/>
      <c r="N72" s="111"/>
      <c r="O72" s="115"/>
      <c r="P72" s="116"/>
      <c r="Q72" s="117"/>
      <c r="R72" s="47"/>
      <c r="S72" s="115"/>
      <c r="T72" s="116"/>
      <c r="U72" s="117"/>
      <c r="V72" s="110"/>
      <c r="W72" s="110"/>
      <c r="X72" s="110"/>
      <c r="Y72" s="110"/>
      <c r="Z72" s="110"/>
      <c r="AA72" s="111"/>
      <c r="AB72" s="44"/>
      <c r="AC72" s="40"/>
      <c r="AD72" s="40"/>
      <c r="AE72" s="40"/>
      <c r="AF72" s="40"/>
      <c r="AG72" s="40"/>
      <c r="AH72" s="98"/>
      <c r="AI72" s="98"/>
      <c r="AJ72" s="98"/>
      <c r="AK72" s="98"/>
      <c r="AL72" s="98"/>
      <c r="AM72" s="98"/>
      <c r="AN72" s="45"/>
      <c r="AO72" s="46"/>
      <c r="AP72" s="46"/>
      <c r="AQ72" s="46"/>
      <c r="AR72" s="98"/>
      <c r="AS72" s="98"/>
      <c r="AT72" s="98"/>
      <c r="AU72" s="98"/>
      <c r="AV72" s="98"/>
      <c r="AW72" s="98"/>
      <c r="AX72" s="35"/>
    </row>
    <row r="73" spans="2:50" ht="11.25" customHeight="1" x14ac:dyDescent="0.15">
      <c r="B73" s="103"/>
      <c r="C73" s="103"/>
      <c r="D73" s="137"/>
      <c r="E73" s="137"/>
      <c r="F73" s="137"/>
      <c r="G73" s="137"/>
      <c r="H73" s="137"/>
      <c r="I73" s="107"/>
      <c r="J73" s="107"/>
      <c r="K73" s="107"/>
      <c r="L73" s="107"/>
      <c r="M73" s="107"/>
      <c r="N73" s="107"/>
      <c r="O73" s="138"/>
      <c r="P73" s="138"/>
      <c r="Q73" s="138"/>
      <c r="R73" s="32"/>
      <c r="S73" s="101"/>
      <c r="T73" s="101"/>
      <c r="U73" s="101"/>
      <c r="V73" s="102"/>
      <c r="W73" s="102"/>
      <c r="X73" s="102"/>
      <c r="Y73" s="102"/>
      <c r="Z73" s="102"/>
      <c r="AA73" s="102"/>
      <c r="AB73" s="30"/>
      <c r="AC73" s="30"/>
      <c r="AD73" s="30"/>
      <c r="AE73" s="30"/>
      <c r="AF73" s="30"/>
      <c r="AG73" s="30"/>
      <c r="AH73" s="102"/>
      <c r="AI73" s="102"/>
      <c r="AJ73" s="102"/>
      <c r="AK73" s="102"/>
      <c r="AL73" s="102"/>
      <c r="AM73" s="102"/>
      <c r="AN73" s="34"/>
      <c r="AO73" s="34"/>
      <c r="AP73" s="34"/>
      <c r="AQ73" s="34"/>
      <c r="AR73" s="107"/>
      <c r="AS73" s="107"/>
      <c r="AT73" s="107"/>
      <c r="AU73" s="107"/>
      <c r="AV73" s="107"/>
      <c r="AW73" s="107"/>
    </row>
    <row r="74" spans="2:50" ht="11.25" customHeight="1" x14ac:dyDescent="0.15">
      <c r="B74" s="103"/>
      <c r="C74" s="103"/>
      <c r="D74" s="137"/>
      <c r="E74" s="137"/>
      <c r="F74" s="137"/>
      <c r="G74" s="137"/>
      <c r="H74" s="137"/>
      <c r="I74" s="102"/>
      <c r="J74" s="102"/>
      <c r="K74" s="102"/>
      <c r="L74" s="102"/>
      <c r="M74" s="102"/>
      <c r="N74" s="102"/>
      <c r="O74" s="101"/>
      <c r="P74" s="101"/>
      <c r="Q74" s="101"/>
      <c r="R74" s="32"/>
      <c r="S74" s="101"/>
      <c r="T74" s="101"/>
      <c r="U74" s="101"/>
      <c r="V74" s="102"/>
      <c r="W74" s="102"/>
      <c r="X74" s="102"/>
      <c r="Y74" s="102"/>
      <c r="Z74" s="102"/>
      <c r="AA74" s="102"/>
      <c r="AB74" s="30"/>
      <c r="AC74" s="30"/>
      <c r="AD74" s="30"/>
      <c r="AE74" s="30"/>
      <c r="AF74" s="30"/>
      <c r="AG74" s="30"/>
      <c r="AH74" s="102"/>
      <c r="AI74" s="102"/>
      <c r="AJ74" s="102"/>
      <c r="AK74" s="102"/>
      <c r="AL74" s="102"/>
      <c r="AM74" s="102"/>
      <c r="AN74" s="34"/>
      <c r="AO74" s="34"/>
      <c r="AP74" s="34"/>
      <c r="AQ74" s="34"/>
      <c r="AR74" s="102"/>
      <c r="AS74" s="102"/>
      <c r="AT74" s="102"/>
      <c r="AU74" s="102"/>
      <c r="AV74" s="102"/>
      <c r="AW74" s="102"/>
    </row>
    <row r="75" spans="2:50" ht="10.5" customHeight="1" x14ac:dyDescent="0.15">
      <c r="B75" s="10"/>
      <c r="C75" s="139" t="s">
        <v>54</v>
      </c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9"/>
      <c r="O75" s="16"/>
      <c r="P75" s="16"/>
      <c r="Q75" s="16"/>
      <c r="R75" s="13"/>
      <c r="S75" s="16"/>
      <c r="T75" s="16"/>
      <c r="U75" s="16"/>
      <c r="V75" s="36"/>
      <c r="W75" s="36"/>
      <c r="X75" s="36"/>
      <c r="Y75" s="36"/>
      <c r="Z75" s="36"/>
      <c r="AA75" s="36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14"/>
      <c r="AO75" s="14"/>
      <c r="AP75" s="14"/>
      <c r="AQ75" s="14"/>
      <c r="AR75" s="15"/>
      <c r="AS75" s="15"/>
      <c r="AT75" s="15"/>
      <c r="AU75" s="15"/>
      <c r="AV75" s="15"/>
      <c r="AW75" s="15"/>
    </row>
    <row r="76" spans="2:50" ht="10.5" customHeight="1" x14ac:dyDescent="0.15">
      <c r="B76" s="1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9"/>
      <c r="O76" s="16"/>
      <c r="P76" s="16"/>
      <c r="Q76" s="16"/>
      <c r="R76" s="13"/>
      <c r="S76" s="16"/>
      <c r="T76" s="16"/>
      <c r="U76" s="16"/>
      <c r="V76" s="36"/>
      <c r="W76" s="36"/>
      <c r="X76" s="36"/>
      <c r="Y76" s="36"/>
      <c r="Z76" s="36"/>
      <c r="AA76" s="36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14"/>
      <c r="AO76" s="14"/>
      <c r="AP76" s="14"/>
      <c r="AQ76" s="14"/>
      <c r="AR76" s="15"/>
      <c r="AS76" s="15"/>
      <c r="AT76" s="15"/>
      <c r="AU76" s="15"/>
      <c r="AV76" s="15"/>
      <c r="AW76" s="15"/>
    </row>
    <row r="77" spans="2:50" ht="11.25" customHeight="1" x14ac:dyDescent="0.15">
      <c r="B77" s="103" t="s">
        <v>3</v>
      </c>
      <c r="C77" s="103"/>
      <c r="D77" s="135" ph="1">
        <v>0.375</v>
      </c>
      <c r="E77" s="136" ph="1"/>
      <c r="F77" s="136" ph="1"/>
      <c r="G77" s="136" ph="1"/>
      <c r="H77" s="136" ph="1"/>
      <c r="I77" s="98" t="str">
        <f>C12</f>
        <v>六郷小</v>
      </c>
      <c r="J77" s="98"/>
      <c r="K77" s="98"/>
      <c r="L77" s="98"/>
      <c r="M77" s="98"/>
      <c r="N77" s="98"/>
      <c r="O77" s="97">
        <v>7</v>
      </c>
      <c r="P77" s="97"/>
      <c r="Q77" s="97"/>
      <c r="R77" s="39"/>
      <c r="S77" s="97">
        <v>0</v>
      </c>
      <c r="T77" s="97"/>
      <c r="U77" s="97"/>
      <c r="V77" s="99" t="str">
        <f>C18</f>
        <v>FC滝川</v>
      </c>
      <c r="W77" s="99"/>
      <c r="X77" s="99"/>
      <c r="Y77" s="99"/>
      <c r="Z77" s="99"/>
      <c r="AA77" s="99"/>
      <c r="AB77" s="40"/>
      <c r="AC77" s="40"/>
      <c r="AD77" s="40"/>
      <c r="AE77" s="40"/>
      <c r="AF77" s="40"/>
      <c r="AG77" s="40"/>
      <c r="AH77" s="98" t="str">
        <f>C10</f>
        <v>佐野FC</v>
      </c>
      <c r="AI77" s="98"/>
      <c r="AJ77" s="98"/>
      <c r="AK77" s="98"/>
      <c r="AL77" s="98"/>
      <c r="AM77" s="98"/>
      <c r="AN77" s="37"/>
      <c r="AO77" s="37"/>
      <c r="AP77" s="37"/>
      <c r="AQ77" s="37"/>
      <c r="AR77" s="98" t="str">
        <f>C14</f>
        <v>ジェダリスタ</v>
      </c>
      <c r="AS77" s="98"/>
      <c r="AT77" s="98"/>
      <c r="AU77" s="98"/>
      <c r="AV77" s="98"/>
      <c r="AW77" s="98"/>
    </row>
    <row r="78" spans="2:50" ht="11.25" customHeight="1" x14ac:dyDescent="0.15">
      <c r="B78" s="103"/>
      <c r="C78" s="103"/>
      <c r="D78" s="136" ph="1"/>
      <c r="E78" s="136" ph="1"/>
      <c r="F78" s="136" ph="1"/>
      <c r="G78" s="136" ph="1"/>
      <c r="H78" s="136" ph="1"/>
      <c r="I78" s="98"/>
      <c r="J78" s="98"/>
      <c r="K78" s="98"/>
      <c r="L78" s="98"/>
      <c r="M78" s="98"/>
      <c r="N78" s="98"/>
      <c r="O78" s="97"/>
      <c r="P78" s="97"/>
      <c r="Q78" s="97"/>
      <c r="R78" s="41"/>
      <c r="S78" s="97"/>
      <c r="T78" s="97"/>
      <c r="U78" s="97"/>
      <c r="V78" s="99"/>
      <c r="W78" s="99"/>
      <c r="X78" s="99"/>
      <c r="Y78" s="99"/>
      <c r="Z78" s="99"/>
      <c r="AA78" s="99"/>
      <c r="AB78" s="40"/>
      <c r="AC78" s="40"/>
      <c r="AD78" s="40"/>
      <c r="AE78" s="40"/>
      <c r="AF78" s="40"/>
      <c r="AG78" s="40"/>
      <c r="AH78" s="98"/>
      <c r="AI78" s="98"/>
      <c r="AJ78" s="98"/>
      <c r="AK78" s="98"/>
      <c r="AL78" s="98"/>
      <c r="AM78" s="98"/>
      <c r="AN78" s="37"/>
      <c r="AO78" s="37"/>
      <c r="AP78" s="37"/>
      <c r="AQ78" s="37"/>
      <c r="AR78" s="98"/>
      <c r="AS78" s="98"/>
      <c r="AT78" s="98"/>
      <c r="AU78" s="98"/>
      <c r="AV78" s="98"/>
      <c r="AW78" s="98"/>
    </row>
    <row r="79" spans="2:50" ht="11.25" customHeight="1" x14ac:dyDescent="0.15">
      <c r="B79" s="103" t="s">
        <v>4</v>
      </c>
      <c r="C79" s="103"/>
      <c r="D79" s="104" ph="1">
        <v>0.41666666666666669</v>
      </c>
      <c r="E79" s="105" ph="1"/>
      <c r="F79" s="105" ph="1"/>
      <c r="G79" s="105" ph="1"/>
      <c r="H79" s="105" ph="1"/>
      <c r="I79" s="98" t="str">
        <f>C10</f>
        <v>佐野FC</v>
      </c>
      <c r="J79" s="98"/>
      <c r="K79" s="98"/>
      <c r="L79" s="98"/>
      <c r="M79" s="98"/>
      <c r="N79" s="98"/>
      <c r="O79" s="97">
        <v>1</v>
      </c>
      <c r="P79" s="97"/>
      <c r="Q79" s="97"/>
      <c r="R79" s="39"/>
      <c r="S79" s="97">
        <v>6</v>
      </c>
      <c r="T79" s="97"/>
      <c r="U79" s="97"/>
      <c r="V79" s="99" t="str">
        <f>C14</f>
        <v>ジェダリスタ</v>
      </c>
      <c r="W79" s="99"/>
      <c r="X79" s="99"/>
      <c r="Y79" s="99"/>
      <c r="Z79" s="99"/>
      <c r="AA79" s="99"/>
      <c r="AB79" s="40"/>
      <c r="AC79" s="40"/>
      <c r="AD79" s="40"/>
      <c r="AE79" s="40"/>
      <c r="AF79" s="40"/>
      <c r="AG79" s="40"/>
      <c r="AH79" s="106" t="str">
        <f>C8</f>
        <v>寺尾少年</v>
      </c>
      <c r="AI79" s="107"/>
      <c r="AJ79" s="107"/>
      <c r="AK79" s="107"/>
      <c r="AL79" s="107"/>
      <c r="AM79" s="108"/>
      <c r="AN79" s="37"/>
      <c r="AO79" s="37"/>
      <c r="AP79" s="37"/>
      <c r="AQ79" s="37"/>
      <c r="AR79" s="98" t="str">
        <f>C16</f>
        <v>豊岡SC</v>
      </c>
      <c r="AS79" s="98"/>
      <c r="AT79" s="98"/>
      <c r="AU79" s="98"/>
      <c r="AV79" s="98"/>
      <c r="AW79" s="98"/>
    </row>
    <row r="80" spans="2:50" ht="11.25" customHeight="1" x14ac:dyDescent="0.15">
      <c r="B80" s="103"/>
      <c r="C80" s="103"/>
      <c r="D80" s="105" ph="1"/>
      <c r="E80" s="105" ph="1"/>
      <c r="F80" s="105" ph="1"/>
      <c r="G80" s="105" ph="1"/>
      <c r="H80" s="105" ph="1"/>
      <c r="I80" s="98"/>
      <c r="J80" s="98"/>
      <c r="K80" s="98"/>
      <c r="L80" s="98"/>
      <c r="M80" s="98"/>
      <c r="N80" s="98"/>
      <c r="O80" s="97"/>
      <c r="P80" s="97"/>
      <c r="Q80" s="97"/>
      <c r="R80" s="41"/>
      <c r="S80" s="97"/>
      <c r="T80" s="97"/>
      <c r="U80" s="97"/>
      <c r="V80" s="99"/>
      <c r="W80" s="99"/>
      <c r="X80" s="99"/>
      <c r="Y80" s="99"/>
      <c r="Z80" s="99"/>
      <c r="AA80" s="99"/>
      <c r="AB80" s="40"/>
      <c r="AC80" s="40"/>
      <c r="AD80" s="40"/>
      <c r="AE80" s="40"/>
      <c r="AF80" s="40"/>
      <c r="AG80" s="40"/>
      <c r="AH80" s="109"/>
      <c r="AI80" s="110"/>
      <c r="AJ80" s="110"/>
      <c r="AK80" s="110"/>
      <c r="AL80" s="110"/>
      <c r="AM80" s="111"/>
      <c r="AN80" s="37"/>
      <c r="AO80" s="37"/>
      <c r="AP80" s="37"/>
      <c r="AQ80" s="37"/>
      <c r="AR80" s="98"/>
      <c r="AS80" s="98"/>
      <c r="AT80" s="98"/>
      <c r="AU80" s="98"/>
      <c r="AV80" s="98"/>
      <c r="AW80" s="98"/>
    </row>
    <row r="81" spans="2:50" ht="11.25" customHeight="1" x14ac:dyDescent="0.15">
      <c r="B81" s="103" t="s">
        <v>5</v>
      </c>
      <c r="C81" s="103"/>
      <c r="D81" s="135" ph="1">
        <v>0.45833333333333331</v>
      </c>
      <c r="E81" s="136" ph="1"/>
      <c r="F81" s="136" ph="1"/>
      <c r="G81" s="136" ph="1"/>
      <c r="H81" s="136" ph="1"/>
      <c r="I81" s="98" t="str">
        <f>C8</f>
        <v>寺尾少年</v>
      </c>
      <c r="J81" s="98"/>
      <c r="K81" s="98"/>
      <c r="L81" s="98"/>
      <c r="M81" s="98"/>
      <c r="N81" s="98"/>
      <c r="O81" s="97">
        <v>0</v>
      </c>
      <c r="P81" s="97"/>
      <c r="Q81" s="97"/>
      <c r="R81" s="39"/>
      <c r="S81" s="97">
        <v>5</v>
      </c>
      <c r="T81" s="97"/>
      <c r="U81" s="97"/>
      <c r="V81" s="99" t="str">
        <f>C16</f>
        <v>豊岡SC</v>
      </c>
      <c r="W81" s="99"/>
      <c r="X81" s="99"/>
      <c r="Y81" s="99"/>
      <c r="Z81" s="99"/>
      <c r="AA81" s="99"/>
      <c r="AB81" s="40"/>
      <c r="AC81" s="40"/>
      <c r="AD81" s="40"/>
      <c r="AE81" s="40"/>
      <c r="AF81" s="40"/>
      <c r="AG81" s="40"/>
      <c r="AH81" s="98" t="str">
        <f>C12</f>
        <v>六郷小</v>
      </c>
      <c r="AI81" s="98"/>
      <c r="AJ81" s="98"/>
      <c r="AK81" s="98"/>
      <c r="AL81" s="98"/>
      <c r="AM81" s="98"/>
      <c r="AN81" s="37"/>
      <c r="AO81" s="37"/>
      <c r="AP81" s="37"/>
      <c r="AQ81" s="37"/>
      <c r="AR81" s="99" t="str">
        <f>C18</f>
        <v>FC滝川</v>
      </c>
      <c r="AS81" s="99"/>
      <c r="AT81" s="99"/>
      <c r="AU81" s="99"/>
      <c r="AV81" s="99"/>
      <c r="AW81" s="99"/>
    </row>
    <row r="82" spans="2:50" ht="11.25" customHeight="1" x14ac:dyDescent="0.15">
      <c r="B82" s="103"/>
      <c r="C82" s="103"/>
      <c r="D82" s="136" ph="1"/>
      <c r="E82" s="136" ph="1"/>
      <c r="F82" s="136" ph="1"/>
      <c r="G82" s="136" ph="1"/>
      <c r="H82" s="136" ph="1"/>
      <c r="I82" s="98"/>
      <c r="J82" s="98"/>
      <c r="K82" s="98"/>
      <c r="L82" s="98"/>
      <c r="M82" s="98"/>
      <c r="N82" s="98"/>
      <c r="O82" s="97"/>
      <c r="P82" s="97"/>
      <c r="Q82" s="97"/>
      <c r="R82" s="41"/>
      <c r="S82" s="97"/>
      <c r="T82" s="97"/>
      <c r="U82" s="97"/>
      <c r="V82" s="99"/>
      <c r="W82" s="99"/>
      <c r="X82" s="99"/>
      <c r="Y82" s="99"/>
      <c r="Z82" s="99"/>
      <c r="AA82" s="99"/>
      <c r="AB82" s="40"/>
      <c r="AC82" s="40"/>
      <c r="AD82" s="40"/>
      <c r="AE82" s="40"/>
      <c r="AF82" s="40"/>
      <c r="AG82" s="40"/>
      <c r="AH82" s="98"/>
      <c r="AI82" s="98"/>
      <c r="AJ82" s="98"/>
      <c r="AK82" s="98"/>
      <c r="AL82" s="98"/>
      <c r="AM82" s="98"/>
      <c r="AN82" s="37"/>
      <c r="AO82" s="37"/>
      <c r="AP82" s="37"/>
      <c r="AQ82" s="37"/>
      <c r="AR82" s="99"/>
      <c r="AS82" s="99"/>
      <c r="AT82" s="99"/>
      <c r="AU82" s="99"/>
      <c r="AV82" s="99"/>
      <c r="AW82" s="99"/>
    </row>
    <row r="83" spans="2:50" ht="11.25" customHeight="1" x14ac:dyDescent="0.15">
      <c r="B83" s="103"/>
      <c r="C83" s="103"/>
      <c r="D83" s="119"/>
      <c r="E83" s="119"/>
      <c r="F83" s="119"/>
      <c r="G83" s="119"/>
      <c r="H83" s="119"/>
      <c r="I83" s="120"/>
      <c r="J83" s="98"/>
      <c r="K83" s="98"/>
      <c r="L83" s="98"/>
      <c r="M83" s="98"/>
      <c r="N83" s="121"/>
      <c r="O83" s="125"/>
      <c r="P83" s="126"/>
      <c r="Q83" s="127"/>
      <c r="R83" s="13"/>
      <c r="S83" s="131"/>
      <c r="T83" s="131"/>
      <c r="U83" s="131"/>
      <c r="V83" s="120"/>
      <c r="W83" s="98"/>
      <c r="X83" s="98"/>
      <c r="Y83" s="98"/>
      <c r="Z83" s="98"/>
      <c r="AA83" s="121"/>
      <c r="AB83" s="15"/>
      <c r="AC83" s="15"/>
      <c r="AD83" s="15"/>
      <c r="AE83" s="15"/>
      <c r="AF83" s="15"/>
      <c r="AG83" s="15"/>
      <c r="AH83" s="120"/>
      <c r="AI83" s="98"/>
      <c r="AJ83" s="98"/>
      <c r="AK83" s="98"/>
      <c r="AL83" s="98"/>
      <c r="AM83" s="121"/>
      <c r="AN83" s="14"/>
      <c r="AO83" s="14"/>
      <c r="AP83" s="14"/>
      <c r="AQ83" s="14"/>
      <c r="AR83" s="132"/>
      <c r="AS83" s="99"/>
      <c r="AT83" s="99"/>
      <c r="AU83" s="99"/>
      <c r="AV83" s="99"/>
      <c r="AW83" s="133"/>
      <c r="AX83" s="21"/>
    </row>
    <row r="84" spans="2:50" ht="11.25" customHeight="1" x14ac:dyDescent="0.15">
      <c r="B84" s="103"/>
      <c r="C84" s="103"/>
      <c r="D84" s="119"/>
      <c r="E84" s="119"/>
      <c r="F84" s="119"/>
      <c r="G84" s="119"/>
      <c r="H84" s="119"/>
      <c r="I84" s="122"/>
      <c r="J84" s="123"/>
      <c r="K84" s="123"/>
      <c r="L84" s="123"/>
      <c r="M84" s="123"/>
      <c r="N84" s="124"/>
      <c r="O84" s="128"/>
      <c r="P84" s="129"/>
      <c r="Q84" s="130"/>
      <c r="R84" s="13"/>
      <c r="S84" s="131"/>
      <c r="T84" s="131"/>
      <c r="U84" s="131"/>
      <c r="V84" s="122"/>
      <c r="W84" s="123"/>
      <c r="X84" s="123"/>
      <c r="Y84" s="123"/>
      <c r="Z84" s="123"/>
      <c r="AA84" s="124"/>
      <c r="AB84" s="15"/>
      <c r="AC84" s="15"/>
      <c r="AD84" s="15"/>
      <c r="AE84" s="15"/>
      <c r="AF84" s="15"/>
      <c r="AG84" s="15"/>
      <c r="AH84" s="122"/>
      <c r="AI84" s="123"/>
      <c r="AJ84" s="123"/>
      <c r="AK84" s="123"/>
      <c r="AL84" s="123"/>
      <c r="AM84" s="124"/>
      <c r="AN84" s="14"/>
      <c r="AO84" s="14"/>
      <c r="AP84" s="14"/>
      <c r="AQ84" s="14"/>
      <c r="AR84" s="108"/>
      <c r="AS84" s="134"/>
      <c r="AT84" s="134"/>
      <c r="AU84" s="134"/>
      <c r="AV84" s="134"/>
      <c r="AW84" s="106"/>
      <c r="AX84" s="21"/>
    </row>
    <row r="85" spans="2:50" ht="11.25" customHeight="1" x14ac:dyDescent="0.15">
      <c r="B85" s="103"/>
      <c r="C85" s="103"/>
      <c r="D85" s="119"/>
      <c r="E85" s="119"/>
      <c r="F85" s="119"/>
      <c r="G85" s="119"/>
      <c r="H85" s="119"/>
      <c r="I85" s="102"/>
      <c r="J85" s="102"/>
      <c r="K85" s="102"/>
      <c r="L85" s="102"/>
      <c r="M85" s="102"/>
      <c r="N85" s="102"/>
      <c r="O85" s="101"/>
      <c r="P85" s="101"/>
      <c r="Q85" s="101"/>
      <c r="R85" s="32"/>
      <c r="S85" s="101"/>
      <c r="T85" s="101"/>
      <c r="U85" s="101"/>
      <c r="V85" s="102"/>
      <c r="W85" s="102"/>
      <c r="X85" s="102"/>
      <c r="Y85" s="102"/>
      <c r="Z85" s="102"/>
      <c r="AA85" s="102"/>
      <c r="AB85" s="30"/>
      <c r="AC85" s="30"/>
      <c r="AD85" s="30"/>
      <c r="AE85" s="30"/>
      <c r="AF85" s="30"/>
      <c r="AG85" s="30"/>
      <c r="AH85" s="102"/>
      <c r="AI85" s="102"/>
      <c r="AJ85" s="102"/>
      <c r="AK85" s="102"/>
      <c r="AL85" s="102"/>
      <c r="AM85" s="102"/>
      <c r="AN85" s="34"/>
      <c r="AO85" s="34"/>
      <c r="AP85" s="34"/>
      <c r="AQ85" s="34"/>
      <c r="AR85" s="102"/>
      <c r="AS85" s="102"/>
      <c r="AT85" s="102"/>
      <c r="AU85" s="102"/>
      <c r="AV85" s="102"/>
      <c r="AW85" s="102"/>
    </row>
    <row r="86" spans="2:50" ht="11.25" customHeight="1" x14ac:dyDescent="0.15">
      <c r="B86" s="103"/>
      <c r="C86" s="103"/>
      <c r="D86" s="119"/>
      <c r="E86" s="119"/>
      <c r="F86" s="119"/>
      <c r="G86" s="119"/>
      <c r="H86" s="119"/>
      <c r="I86" s="102"/>
      <c r="J86" s="102"/>
      <c r="K86" s="102"/>
      <c r="L86" s="102"/>
      <c r="M86" s="102"/>
      <c r="N86" s="102"/>
      <c r="O86" s="101"/>
      <c r="P86" s="101"/>
      <c r="Q86" s="101"/>
      <c r="R86" s="32"/>
      <c r="S86" s="101"/>
      <c r="T86" s="101"/>
      <c r="U86" s="101"/>
      <c r="V86" s="102"/>
      <c r="W86" s="102"/>
      <c r="X86" s="102"/>
      <c r="Y86" s="102"/>
      <c r="Z86" s="102"/>
      <c r="AA86" s="102"/>
      <c r="AB86" s="30"/>
      <c r="AC86" s="30"/>
      <c r="AD86" s="30"/>
      <c r="AE86" s="30"/>
      <c r="AF86" s="30"/>
      <c r="AG86" s="30"/>
      <c r="AH86" s="102"/>
      <c r="AI86" s="102"/>
      <c r="AJ86" s="102"/>
      <c r="AK86" s="102"/>
      <c r="AL86" s="102"/>
      <c r="AM86" s="102"/>
      <c r="AN86" s="34"/>
      <c r="AO86" s="34"/>
      <c r="AP86" s="34"/>
      <c r="AQ86" s="34"/>
      <c r="AR86" s="102"/>
      <c r="AS86" s="102"/>
      <c r="AT86" s="102"/>
      <c r="AU86" s="102"/>
      <c r="AV86" s="102"/>
      <c r="AW86" s="102"/>
    </row>
    <row r="87" spans="2:50" ht="11.25" customHeight="1" x14ac:dyDescent="0.15">
      <c r="B87" s="103"/>
      <c r="C87" s="103"/>
      <c r="D87" s="119"/>
      <c r="E87" s="119"/>
      <c r="F87" s="119"/>
      <c r="G87" s="119"/>
      <c r="H87" s="119"/>
      <c r="I87" s="102"/>
      <c r="J87" s="102"/>
      <c r="K87" s="102"/>
      <c r="L87" s="102"/>
      <c r="M87" s="102"/>
      <c r="N87" s="102"/>
      <c r="O87" s="101"/>
      <c r="P87" s="101"/>
      <c r="Q87" s="101"/>
      <c r="R87" s="32"/>
      <c r="S87" s="101"/>
      <c r="T87" s="101"/>
      <c r="U87" s="101"/>
      <c r="V87" s="102"/>
      <c r="W87" s="102"/>
      <c r="X87" s="102"/>
      <c r="Y87" s="102"/>
      <c r="Z87" s="102"/>
      <c r="AA87" s="102"/>
      <c r="AB87" s="30"/>
      <c r="AC87" s="30"/>
      <c r="AD87" s="30"/>
      <c r="AE87" s="30"/>
      <c r="AF87" s="30"/>
      <c r="AG87" s="30"/>
      <c r="AH87" s="102"/>
      <c r="AI87" s="102"/>
      <c r="AJ87" s="102"/>
      <c r="AK87" s="102"/>
      <c r="AL87" s="102"/>
      <c r="AM87" s="102"/>
      <c r="AN87" s="34"/>
      <c r="AO87" s="34"/>
      <c r="AP87" s="34"/>
      <c r="AQ87" s="34"/>
      <c r="AR87" s="102"/>
      <c r="AS87" s="102"/>
      <c r="AT87" s="102"/>
      <c r="AU87" s="102"/>
      <c r="AV87" s="102"/>
      <c r="AW87" s="102"/>
    </row>
    <row r="88" spans="2:50" ht="11.25" customHeight="1" x14ac:dyDescent="0.15">
      <c r="B88" s="103"/>
      <c r="C88" s="103"/>
      <c r="D88" s="119"/>
      <c r="E88" s="119"/>
      <c r="F88" s="119"/>
      <c r="G88" s="119"/>
      <c r="H88" s="119"/>
      <c r="I88" s="102"/>
      <c r="J88" s="102"/>
      <c r="K88" s="102"/>
      <c r="L88" s="102"/>
      <c r="M88" s="102"/>
      <c r="N88" s="102"/>
      <c r="O88" s="101"/>
      <c r="P88" s="101"/>
      <c r="Q88" s="101"/>
      <c r="R88" s="32"/>
      <c r="S88" s="101"/>
      <c r="T88" s="101"/>
      <c r="U88" s="101"/>
      <c r="V88" s="102"/>
      <c r="W88" s="102"/>
      <c r="X88" s="102"/>
      <c r="Y88" s="102"/>
      <c r="Z88" s="102"/>
      <c r="AA88" s="102"/>
      <c r="AB88" s="34"/>
      <c r="AC88" s="34"/>
      <c r="AD88" s="34"/>
      <c r="AE88" s="34"/>
      <c r="AF88" s="34"/>
      <c r="AG88" s="34"/>
      <c r="AH88" s="102"/>
      <c r="AI88" s="102"/>
      <c r="AJ88" s="102"/>
      <c r="AK88" s="102"/>
      <c r="AL88" s="102"/>
      <c r="AM88" s="102"/>
      <c r="AN88" s="34"/>
      <c r="AO88" s="34"/>
      <c r="AP88" s="34"/>
      <c r="AQ88" s="34"/>
      <c r="AR88" s="102"/>
      <c r="AS88" s="102"/>
      <c r="AT88" s="102"/>
      <c r="AU88" s="102"/>
      <c r="AV88" s="102"/>
      <c r="AW88" s="102"/>
    </row>
    <row r="89" spans="2:50" ht="11.25" customHeight="1" x14ac:dyDescent="0.15">
      <c r="B89" s="103"/>
      <c r="C89" s="103"/>
      <c r="D89" s="119"/>
      <c r="E89" s="119"/>
      <c r="F89" s="119"/>
      <c r="G89" s="119"/>
      <c r="H89" s="119"/>
      <c r="I89" s="102"/>
      <c r="J89" s="102"/>
      <c r="K89" s="102"/>
      <c r="L89" s="102"/>
      <c r="M89" s="102"/>
      <c r="N89" s="102"/>
      <c r="O89" s="101"/>
      <c r="P89" s="101"/>
      <c r="Q89" s="101"/>
      <c r="R89" s="32"/>
      <c r="S89" s="101"/>
      <c r="T89" s="101"/>
      <c r="U89" s="101"/>
      <c r="V89" s="102"/>
      <c r="W89" s="102"/>
      <c r="X89" s="102"/>
      <c r="Y89" s="102"/>
      <c r="Z89" s="102"/>
      <c r="AA89" s="102"/>
      <c r="AB89" s="34"/>
      <c r="AC89" s="34"/>
      <c r="AD89" s="34"/>
      <c r="AE89" s="34"/>
      <c r="AF89" s="34"/>
      <c r="AG89" s="30"/>
      <c r="AH89" s="102"/>
      <c r="AI89" s="102"/>
      <c r="AJ89" s="102"/>
      <c r="AK89" s="102"/>
      <c r="AL89" s="102"/>
      <c r="AM89" s="102"/>
      <c r="AN89" s="34"/>
      <c r="AO89" s="34"/>
      <c r="AP89" s="34"/>
      <c r="AQ89" s="34"/>
      <c r="AR89" s="102"/>
      <c r="AS89" s="102"/>
      <c r="AT89" s="102"/>
      <c r="AU89" s="102"/>
      <c r="AV89" s="102"/>
      <c r="AW89" s="102"/>
    </row>
    <row r="90" spans="2:50" ht="11.25" customHeight="1" x14ac:dyDescent="0.15">
      <c r="B90" s="103"/>
      <c r="C90" s="103"/>
      <c r="D90" s="119"/>
      <c r="E90" s="119"/>
      <c r="F90" s="119"/>
      <c r="G90" s="119"/>
      <c r="H90" s="119"/>
      <c r="I90" s="102"/>
      <c r="J90" s="102"/>
      <c r="K90" s="102"/>
      <c r="L90" s="102"/>
      <c r="M90" s="102"/>
      <c r="N90" s="102"/>
      <c r="O90" s="101"/>
      <c r="P90" s="101"/>
      <c r="Q90" s="101"/>
      <c r="R90" s="32"/>
      <c r="S90" s="101"/>
      <c r="T90" s="101"/>
      <c r="U90" s="101"/>
      <c r="V90" s="102"/>
      <c r="W90" s="102"/>
      <c r="X90" s="102"/>
      <c r="Y90" s="102"/>
      <c r="Z90" s="102"/>
      <c r="AA90" s="102"/>
      <c r="AB90" s="34"/>
      <c r="AC90" s="34"/>
      <c r="AD90" s="34"/>
      <c r="AE90" s="34"/>
      <c r="AF90" s="34"/>
      <c r="AG90" s="34"/>
      <c r="AH90" s="102"/>
      <c r="AI90" s="102"/>
      <c r="AJ90" s="102"/>
      <c r="AK90" s="102"/>
      <c r="AL90" s="102"/>
      <c r="AM90" s="102"/>
      <c r="AN90" s="34"/>
      <c r="AO90" s="34"/>
      <c r="AP90" s="34"/>
      <c r="AQ90" s="34"/>
      <c r="AR90" s="102"/>
      <c r="AS90" s="102"/>
      <c r="AT90" s="102"/>
      <c r="AU90" s="102"/>
      <c r="AV90" s="102"/>
      <c r="AW90" s="102"/>
    </row>
    <row r="91" spans="2:50" ht="9" customHeight="1" x14ac:dyDescent="0.15">
      <c r="B91" s="10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8"/>
      <c r="AS91" s="18"/>
      <c r="AT91" s="18"/>
      <c r="AU91" s="18"/>
      <c r="AV91" s="18"/>
      <c r="AW91" s="18"/>
    </row>
    <row r="92" spans="2:50" ht="9" customHeight="1" x14ac:dyDescent="0.15">
      <c r="B92" s="10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9"/>
      <c r="AS92" s="10"/>
      <c r="AT92" s="10"/>
      <c r="AU92" s="10"/>
      <c r="AV92" s="10"/>
      <c r="AW92" s="10"/>
    </row>
    <row r="93" spans="2:50" ht="9" customHeight="1" x14ac:dyDescent="0.15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9"/>
      <c r="AS93" s="10"/>
      <c r="AT93" s="10"/>
      <c r="AU93" s="10"/>
      <c r="AV93" s="10"/>
      <c r="AW93" s="10"/>
    </row>
    <row r="94" spans="2:50" ht="9" customHeight="1" x14ac:dyDescent="0.15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9"/>
      <c r="AS94" s="10"/>
      <c r="AT94" s="10"/>
      <c r="AU94" s="10"/>
      <c r="AV94" s="10"/>
      <c r="AW94" s="10"/>
    </row>
    <row r="95" spans="2:50" ht="9" customHeight="1" x14ac:dyDescent="0.15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9"/>
      <c r="AS95" s="10"/>
      <c r="AT95" s="10"/>
      <c r="AU95" s="10"/>
      <c r="AV95" s="10"/>
      <c r="AW95" s="10"/>
    </row>
    <row r="96" spans="2:50" ht="9" customHeight="1" x14ac:dyDescent="0.15">
      <c r="AR96" s="3"/>
    </row>
  </sheetData>
  <mergeCells count="475">
    <mergeCell ref="K2:M3"/>
    <mergeCell ref="N2:O3"/>
    <mergeCell ref="Q2:AA3"/>
    <mergeCell ref="AB2:AE3"/>
    <mergeCell ref="AG2:AY3"/>
    <mergeCell ref="B5:D7"/>
    <mergeCell ref="E5:G7"/>
    <mergeCell ref="H5:L7"/>
    <mergeCell ref="M5:Q7"/>
    <mergeCell ref="R5:V7"/>
    <mergeCell ref="W5:AA7"/>
    <mergeCell ref="AB5:AF7"/>
    <mergeCell ref="AG5:AK7"/>
    <mergeCell ref="AL5:AP7"/>
    <mergeCell ref="AQ5:AR7"/>
    <mergeCell ref="AS5:AT7"/>
    <mergeCell ref="AU5:AV7"/>
    <mergeCell ref="AW5:AY7"/>
    <mergeCell ref="AZ5:BA7"/>
    <mergeCell ref="BB5:BB7"/>
    <mergeCell ref="BD5:BD7"/>
    <mergeCell ref="BE5:BE7"/>
    <mergeCell ref="BF5:BF7"/>
    <mergeCell ref="BJ5:BJ7"/>
    <mergeCell ref="B8:B9"/>
    <mergeCell ref="C8:G9"/>
    <mergeCell ref="H8:L9"/>
    <mergeCell ref="M8:N9"/>
    <mergeCell ref="P8:Q9"/>
    <mergeCell ref="R8:S9"/>
    <mergeCell ref="U8:V9"/>
    <mergeCell ref="W8:X9"/>
    <mergeCell ref="Z8:AA9"/>
    <mergeCell ref="AB8:AC9"/>
    <mergeCell ref="AE8:AF9"/>
    <mergeCell ref="AG8:AH9"/>
    <mergeCell ref="AJ8:AK9"/>
    <mergeCell ref="AL8:AM9"/>
    <mergeCell ref="AO8:AP9"/>
    <mergeCell ref="AQ8:AR9"/>
    <mergeCell ref="AS8:AT9"/>
    <mergeCell ref="AU8:AV9"/>
    <mergeCell ref="AW8:AY9"/>
    <mergeCell ref="AZ8:BA9"/>
    <mergeCell ref="BB8:BB9"/>
    <mergeCell ref="BD8:BD9"/>
    <mergeCell ref="BE8:BE9"/>
    <mergeCell ref="BF8:BF9"/>
    <mergeCell ref="BI8:BI9"/>
    <mergeCell ref="BJ8:BJ9"/>
    <mergeCell ref="BK8:BK9"/>
    <mergeCell ref="BL8:BL9"/>
    <mergeCell ref="B10:B11"/>
    <mergeCell ref="C10:G11"/>
    <mergeCell ref="H10:I11"/>
    <mergeCell ref="K10:L11"/>
    <mergeCell ref="M10:Q11"/>
    <mergeCell ref="R10:S11"/>
    <mergeCell ref="U10:V11"/>
    <mergeCell ref="W10:X11"/>
    <mergeCell ref="Z10:AA11"/>
    <mergeCell ref="AB10:AC11"/>
    <mergeCell ref="AE10:AF11"/>
    <mergeCell ref="AG10:AH11"/>
    <mergeCell ref="AJ10:AK11"/>
    <mergeCell ref="AL10:AM11"/>
    <mergeCell ref="AO10:AP11"/>
    <mergeCell ref="AQ10:AR11"/>
    <mergeCell ref="AS10:AT11"/>
    <mergeCell ref="AU10:AV11"/>
    <mergeCell ref="AW10:AY11"/>
    <mergeCell ref="AZ10:BA11"/>
    <mergeCell ref="BB10:BB11"/>
    <mergeCell ref="BD10:BD11"/>
    <mergeCell ref="BE10:BE11"/>
    <mergeCell ref="BF10:BF11"/>
    <mergeCell ref="BI10:BI11"/>
    <mergeCell ref="BJ10:BJ11"/>
    <mergeCell ref="BK10:BK11"/>
    <mergeCell ref="B12:B13"/>
    <mergeCell ref="C12:G13"/>
    <mergeCell ref="H12:I13"/>
    <mergeCell ref="K12:L13"/>
    <mergeCell ref="M12:N13"/>
    <mergeCell ref="P12:Q13"/>
    <mergeCell ref="R12:V13"/>
    <mergeCell ref="W12:X13"/>
    <mergeCell ref="Z12:AA13"/>
    <mergeCell ref="AB12:AC13"/>
    <mergeCell ref="AE12:AF13"/>
    <mergeCell ref="AG12:AH13"/>
    <mergeCell ref="AJ12:AK13"/>
    <mergeCell ref="AL12:AM13"/>
    <mergeCell ref="AO12:AP13"/>
    <mergeCell ref="AQ12:AR13"/>
    <mergeCell ref="AS12:AT13"/>
    <mergeCell ref="AU12:AV13"/>
    <mergeCell ref="AW12:AY13"/>
    <mergeCell ref="AZ12:BA13"/>
    <mergeCell ref="BB12:BB13"/>
    <mergeCell ref="BD12:BD13"/>
    <mergeCell ref="BE12:BE13"/>
    <mergeCell ref="BF12:BF13"/>
    <mergeCell ref="BI12:BI13"/>
    <mergeCell ref="BJ12:BJ13"/>
    <mergeCell ref="BK12:BK13"/>
    <mergeCell ref="B14:B15"/>
    <mergeCell ref="C14:G15"/>
    <mergeCell ref="H14:I15"/>
    <mergeCell ref="K14:L15"/>
    <mergeCell ref="M14:N15"/>
    <mergeCell ref="P14:Q15"/>
    <mergeCell ref="R14:S15"/>
    <mergeCell ref="U14:V15"/>
    <mergeCell ref="W14:AA15"/>
    <mergeCell ref="AB14:AC15"/>
    <mergeCell ref="AE14:AF15"/>
    <mergeCell ref="AG14:AH15"/>
    <mergeCell ref="AJ14:AK15"/>
    <mergeCell ref="AL14:AM15"/>
    <mergeCell ref="AO14:AP15"/>
    <mergeCell ref="AQ14:AR15"/>
    <mergeCell ref="AS14:AT15"/>
    <mergeCell ref="AU14:AV15"/>
    <mergeCell ref="AW14:AY15"/>
    <mergeCell ref="AZ14:BA15"/>
    <mergeCell ref="BB14:BB15"/>
    <mergeCell ref="BD14:BD15"/>
    <mergeCell ref="BE14:BE15"/>
    <mergeCell ref="BF14:BF15"/>
    <mergeCell ref="BI14:BI15"/>
    <mergeCell ref="BJ14:BJ15"/>
    <mergeCell ref="BK14:BK15"/>
    <mergeCell ref="B16:B17"/>
    <mergeCell ref="C16:G17"/>
    <mergeCell ref="H16:I17"/>
    <mergeCell ref="K16:L17"/>
    <mergeCell ref="M16:N17"/>
    <mergeCell ref="P16:Q17"/>
    <mergeCell ref="R16:S17"/>
    <mergeCell ref="U16:V17"/>
    <mergeCell ref="W16:X17"/>
    <mergeCell ref="Z16:AA17"/>
    <mergeCell ref="AB16:AF17"/>
    <mergeCell ref="AG16:AH17"/>
    <mergeCell ref="AJ16:AK17"/>
    <mergeCell ref="AL16:AM17"/>
    <mergeCell ref="AO16:AP17"/>
    <mergeCell ref="AQ16:AR17"/>
    <mergeCell ref="AS16:AT17"/>
    <mergeCell ref="AU16:AV17"/>
    <mergeCell ref="AW16:AY17"/>
    <mergeCell ref="AZ16:BA17"/>
    <mergeCell ref="BB16:BB17"/>
    <mergeCell ref="BD16:BD17"/>
    <mergeCell ref="BE16:BE17"/>
    <mergeCell ref="BF16:BF17"/>
    <mergeCell ref="BI16:BI17"/>
    <mergeCell ref="BJ16:BJ17"/>
    <mergeCell ref="BK16:BK17"/>
    <mergeCell ref="B18:B19"/>
    <mergeCell ref="C18:G19"/>
    <mergeCell ref="H18:I19"/>
    <mergeCell ref="K18:L19"/>
    <mergeCell ref="M18:N19"/>
    <mergeCell ref="P18:Q19"/>
    <mergeCell ref="R18:S19"/>
    <mergeCell ref="U18:V19"/>
    <mergeCell ref="W18:X19"/>
    <mergeCell ref="Z18:AA19"/>
    <mergeCell ref="AB18:AC19"/>
    <mergeCell ref="AE18:AF19"/>
    <mergeCell ref="AG18:AK19"/>
    <mergeCell ref="AL18:AM19"/>
    <mergeCell ref="AO18:AP19"/>
    <mergeCell ref="AQ18:AR19"/>
    <mergeCell ref="AS18:AT19"/>
    <mergeCell ref="AU18:AV19"/>
    <mergeCell ref="AW18:AY19"/>
    <mergeCell ref="AZ18:BA19"/>
    <mergeCell ref="BK18:BK19"/>
    <mergeCell ref="B20:B21"/>
    <mergeCell ref="C20:G21"/>
    <mergeCell ref="H20:I21"/>
    <mergeCell ref="K20:L21"/>
    <mergeCell ref="M20:N21"/>
    <mergeCell ref="P20:Q21"/>
    <mergeCell ref="R20:S21"/>
    <mergeCell ref="U20:V21"/>
    <mergeCell ref="W20:X21"/>
    <mergeCell ref="Z20:AA21"/>
    <mergeCell ref="AB20:AC21"/>
    <mergeCell ref="AE20:AF21"/>
    <mergeCell ref="AG20:AH21"/>
    <mergeCell ref="AJ20:AK21"/>
    <mergeCell ref="AL20:AP21"/>
    <mergeCell ref="AQ20:AR21"/>
    <mergeCell ref="AS20:AT21"/>
    <mergeCell ref="AW20:AY21"/>
    <mergeCell ref="AZ20:BA21"/>
    <mergeCell ref="BB20:BB21"/>
    <mergeCell ref="BD20:BD21"/>
    <mergeCell ref="BE20:BE21"/>
    <mergeCell ref="BF20:BF21"/>
    <mergeCell ref="BB18:BB19"/>
    <mergeCell ref="BD18:BD19"/>
    <mergeCell ref="BE18:BE19"/>
    <mergeCell ref="BF18:BF19"/>
    <mergeCell ref="BI18:BI19"/>
    <mergeCell ref="BJ18:BJ19"/>
    <mergeCell ref="AG23:AI24"/>
    <mergeCell ref="AJ23:AL24"/>
    <mergeCell ref="AM23:AO24"/>
    <mergeCell ref="E25:G26"/>
    <mergeCell ref="H25:Q26"/>
    <mergeCell ref="R25:T26"/>
    <mergeCell ref="U25:W26"/>
    <mergeCell ref="X25:Z26"/>
    <mergeCell ref="AU20:AV21"/>
    <mergeCell ref="B26:D28"/>
    <mergeCell ref="BD26:BD28"/>
    <mergeCell ref="BE26:BE28"/>
    <mergeCell ref="B23:D25"/>
    <mergeCell ref="E23:G24"/>
    <mergeCell ref="AD27:AF28"/>
    <mergeCell ref="AG27:AI28"/>
    <mergeCell ref="AJ27:AL28"/>
    <mergeCell ref="AM27:AO28"/>
    <mergeCell ref="BK20:BK21"/>
    <mergeCell ref="H22:L22"/>
    <mergeCell ref="M22:Q22"/>
    <mergeCell ref="R22:V22"/>
    <mergeCell ref="W22:AA22"/>
    <mergeCell ref="AB22:AF22"/>
    <mergeCell ref="AG22:AK22"/>
    <mergeCell ref="AL22:AP22"/>
    <mergeCell ref="H23:Q24"/>
    <mergeCell ref="R23:T24"/>
    <mergeCell ref="U23:W24"/>
    <mergeCell ref="X23:Z24"/>
    <mergeCell ref="AA23:AC24"/>
    <mergeCell ref="AD23:AF24"/>
    <mergeCell ref="BI20:BI21"/>
    <mergeCell ref="BJ20:BJ21"/>
    <mergeCell ref="U29:V30"/>
    <mergeCell ref="W29:X30"/>
    <mergeCell ref="Z29:AA30"/>
    <mergeCell ref="BI26:BI28"/>
    <mergeCell ref="BJ26:BJ28"/>
    <mergeCell ref="BK26:BK28"/>
    <mergeCell ref="BL26:BL28"/>
    <mergeCell ref="E27:G28"/>
    <mergeCell ref="H27:Q28"/>
    <mergeCell ref="R27:T28"/>
    <mergeCell ref="U27:W28"/>
    <mergeCell ref="X27:Z28"/>
    <mergeCell ref="AA27:AC28"/>
    <mergeCell ref="AP27:AP28"/>
    <mergeCell ref="AQ27:AQ28"/>
    <mergeCell ref="AR27:AR28"/>
    <mergeCell ref="AS27:BA28"/>
    <mergeCell ref="AA25:AC26"/>
    <mergeCell ref="AD25:AF26"/>
    <mergeCell ref="AG25:AI26"/>
    <mergeCell ref="AJ25:AL26"/>
    <mergeCell ref="AM25:AO26"/>
    <mergeCell ref="BI29:BI30"/>
    <mergeCell ref="BF26:BF28"/>
    <mergeCell ref="BJ29:BJ30"/>
    <mergeCell ref="BK29:BK30"/>
    <mergeCell ref="B31:D40"/>
    <mergeCell ref="E31:G40"/>
    <mergeCell ref="H31:BA32"/>
    <mergeCell ref="BI31:BI32"/>
    <mergeCell ref="BJ31:BJ32"/>
    <mergeCell ref="BK31:BK32"/>
    <mergeCell ref="H35:BA36"/>
    <mergeCell ref="AB29:AC30"/>
    <mergeCell ref="AE29:AF30"/>
    <mergeCell ref="AG29:AH30"/>
    <mergeCell ref="AJ29:AK30"/>
    <mergeCell ref="AL29:AM30"/>
    <mergeCell ref="AO29:AP30"/>
    <mergeCell ref="BD29:BD30"/>
    <mergeCell ref="BE29:BE30"/>
    <mergeCell ref="BF29:BF30"/>
    <mergeCell ref="B29:G30"/>
    <mergeCell ref="H29:I30"/>
    <mergeCell ref="K29:L30"/>
    <mergeCell ref="M29:N30"/>
    <mergeCell ref="P29:Q30"/>
    <mergeCell ref="R29:S30"/>
    <mergeCell ref="B53:C54"/>
    <mergeCell ref="D53:H54"/>
    <mergeCell ref="B51:C52"/>
    <mergeCell ref="B47:C48"/>
    <mergeCell ref="D47:H48"/>
    <mergeCell ref="B49:C50"/>
    <mergeCell ref="D49:H50"/>
    <mergeCell ref="D51:H52"/>
    <mergeCell ref="BL31:BL32"/>
    <mergeCell ref="H33:BA34"/>
    <mergeCell ref="BH33:BH34"/>
    <mergeCell ref="BI33:BI34"/>
    <mergeCell ref="BJ33:BJ34"/>
    <mergeCell ref="BK33:BK34"/>
    <mergeCell ref="H39:BA40"/>
    <mergeCell ref="AH41:AW42"/>
    <mergeCell ref="C43:M44"/>
    <mergeCell ref="AH43:AM44"/>
    <mergeCell ref="AR43:AW44"/>
    <mergeCell ref="B45:C46"/>
    <mergeCell ref="D45:H46"/>
    <mergeCell ref="H37:BA38"/>
    <mergeCell ref="AH53:AM54"/>
    <mergeCell ref="AR53:AW54"/>
    <mergeCell ref="AR57:AW58"/>
    <mergeCell ref="B57:C58"/>
    <mergeCell ref="D57:H58"/>
    <mergeCell ref="I57:N58"/>
    <mergeCell ref="O57:Q58"/>
    <mergeCell ref="S57:U58"/>
    <mergeCell ref="V57:AA58"/>
    <mergeCell ref="B55:C56"/>
    <mergeCell ref="D55:H56"/>
    <mergeCell ref="AH57:AM58"/>
    <mergeCell ref="AR55:AW56"/>
    <mergeCell ref="B65:C66"/>
    <mergeCell ref="D65:H66"/>
    <mergeCell ref="I65:N66"/>
    <mergeCell ref="O65:Q66"/>
    <mergeCell ref="S65:U66"/>
    <mergeCell ref="V65:AA66"/>
    <mergeCell ref="C59:M60"/>
    <mergeCell ref="B61:C62"/>
    <mergeCell ref="D61:H62"/>
    <mergeCell ref="I61:N62"/>
    <mergeCell ref="O61:Q62"/>
    <mergeCell ref="S61:U62"/>
    <mergeCell ref="V61:AA62"/>
    <mergeCell ref="B63:C64"/>
    <mergeCell ref="D63:H64"/>
    <mergeCell ref="I63:N64"/>
    <mergeCell ref="V71:AA72"/>
    <mergeCell ref="AH71:AM72"/>
    <mergeCell ref="AR71:AW72"/>
    <mergeCell ref="B69:C70"/>
    <mergeCell ref="D69:H70"/>
    <mergeCell ref="I69:N70"/>
    <mergeCell ref="AH61:AM62"/>
    <mergeCell ref="V63:AA64"/>
    <mergeCell ref="AH63:AM64"/>
    <mergeCell ref="AR63:AW64"/>
    <mergeCell ref="AH65:AM66"/>
    <mergeCell ref="O69:Q70"/>
    <mergeCell ref="S69:U70"/>
    <mergeCell ref="V69:AA70"/>
    <mergeCell ref="AR65:AW66"/>
    <mergeCell ref="O63:Q64"/>
    <mergeCell ref="S63:U64"/>
    <mergeCell ref="AR61:AW62"/>
    <mergeCell ref="S67:U68"/>
    <mergeCell ref="V67:AA68"/>
    <mergeCell ref="AH69:AM70"/>
    <mergeCell ref="AR69:AW70"/>
    <mergeCell ref="AH67:AM68"/>
    <mergeCell ref="AR67:AW68"/>
    <mergeCell ref="AR73:AW74"/>
    <mergeCell ref="B73:C74"/>
    <mergeCell ref="D73:H74"/>
    <mergeCell ref="I73:N74"/>
    <mergeCell ref="O73:Q74"/>
    <mergeCell ref="S73:U74"/>
    <mergeCell ref="V73:AA74"/>
    <mergeCell ref="S77:U78"/>
    <mergeCell ref="V77:AA78"/>
    <mergeCell ref="AR77:AW78"/>
    <mergeCell ref="C75:M76"/>
    <mergeCell ref="B77:C78"/>
    <mergeCell ref="D77:H78"/>
    <mergeCell ref="I77:N78"/>
    <mergeCell ref="O77:Q78"/>
    <mergeCell ref="AR85:AW86"/>
    <mergeCell ref="AR81:AW82"/>
    <mergeCell ref="B83:C84"/>
    <mergeCell ref="D83:H84"/>
    <mergeCell ref="I83:N84"/>
    <mergeCell ref="O83:Q84"/>
    <mergeCell ref="S83:U84"/>
    <mergeCell ref="V83:AA84"/>
    <mergeCell ref="AH77:AM78"/>
    <mergeCell ref="AR83:AW84"/>
    <mergeCell ref="V79:AA80"/>
    <mergeCell ref="AH79:AM80"/>
    <mergeCell ref="AR79:AW80"/>
    <mergeCell ref="B81:C82"/>
    <mergeCell ref="D81:H82"/>
    <mergeCell ref="I81:N82"/>
    <mergeCell ref="O81:Q82"/>
    <mergeCell ref="S81:U82"/>
    <mergeCell ref="V81:AA82"/>
    <mergeCell ref="AH83:AM84"/>
    <mergeCell ref="B85:C86"/>
    <mergeCell ref="D85:H86"/>
    <mergeCell ref="I85:N86"/>
    <mergeCell ref="O85:Q86"/>
    <mergeCell ref="C91:N92"/>
    <mergeCell ref="AH87:AM88"/>
    <mergeCell ref="AR87:AW88"/>
    <mergeCell ref="B89:C90"/>
    <mergeCell ref="D89:H90"/>
    <mergeCell ref="I89:N90"/>
    <mergeCell ref="O89:Q90"/>
    <mergeCell ref="S89:U90"/>
    <mergeCell ref="V89:AA90"/>
    <mergeCell ref="AH89:AM90"/>
    <mergeCell ref="AR89:AW90"/>
    <mergeCell ref="B87:C88"/>
    <mergeCell ref="D87:H88"/>
    <mergeCell ref="I87:N88"/>
    <mergeCell ref="O87:Q88"/>
    <mergeCell ref="S87:U88"/>
    <mergeCell ref="V87:AA88"/>
    <mergeCell ref="S85:U86"/>
    <mergeCell ref="V85:AA86"/>
    <mergeCell ref="AH81:AM82"/>
    <mergeCell ref="AH55:AM56"/>
    <mergeCell ref="I55:N56"/>
    <mergeCell ref="O55:Q56"/>
    <mergeCell ref="S55:U56"/>
    <mergeCell ref="V55:AA56"/>
    <mergeCell ref="B79:C80"/>
    <mergeCell ref="D79:H80"/>
    <mergeCell ref="I79:N80"/>
    <mergeCell ref="O79:Q80"/>
    <mergeCell ref="S79:U80"/>
    <mergeCell ref="AH85:AM86"/>
    <mergeCell ref="AH73:AM74"/>
    <mergeCell ref="B67:C68"/>
    <mergeCell ref="D67:H68"/>
    <mergeCell ref="I67:N68"/>
    <mergeCell ref="O67:Q68"/>
    <mergeCell ref="B71:C72"/>
    <mergeCell ref="D71:H72"/>
    <mergeCell ref="I71:N72"/>
    <mergeCell ref="O71:Q72"/>
    <mergeCell ref="S71:U72"/>
    <mergeCell ref="I53:N54"/>
    <mergeCell ref="O53:Q54"/>
    <mergeCell ref="S53:U54"/>
    <mergeCell ref="V53:AA54"/>
    <mergeCell ref="AR51:AW52"/>
    <mergeCell ref="AR47:AW48"/>
    <mergeCell ref="I49:N50"/>
    <mergeCell ref="O49:Q50"/>
    <mergeCell ref="S49:U50"/>
    <mergeCell ref="V49:AA50"/>
    <mergeCell ref="AH49:AM50"/>
    <mergeCell ref="AH47:AM48"/>
    <mergeCell ref="S45:U46"/>
    <mergeCell ref="V45:AA46"/>
    <mergeCell ref="O45:Q46"/>
    <mergeCell ref="S51:U52"/>
    <mergeCell ref="V51:AA52"/>
    <mergeCell ref="I47:N48"/>
    <mergeCell ref="O47:Q48"/>
    <mergeCell ref="AR49:AW50"/>
    <mergeCell ref="AH45:AM46"/>
    <mergeCell ref="AR45:AW46"/>
    <mergeCell ref="S47:U48"/>
    <mergeCell ref="V47:AA48"/>
    <mergeCell ref="I45:N46"/>
    <mergeCell ref="I51:N52"/>
    <mergeCell ref="O51:Q52"/>
    <mergeCell ref="AH51:AM52"/>
  </mergeCells>
  <phoneticPr fontId="4"/>
  <conditionalFormatting sqref="M12:N21 R14:S21 W16:X21 AB18:AC21 AG20:AH21 AB8:AB14 H10:I21 R8:S11 W8:X13 AL8:AM19 AG8:AH17 AC8:AC13 M8">
    <cfRule type="expression" dxfId="1032" priority="397" stopIfTrue="1">
      <formula>H8&gt;K8</formula>
    </cfRule>
    <cfRule type="expression" dxfId="1031" priority="398" stopIfTrue="1">
      <formula>H8=K8</formula>
    </cfRule>
  </conditionalFormatting>
  <conditionalFormatting sqref="P8:Q9 P12:Q21 U14:V21 Z16:AA21 AE18:AF21 AJ20:AK21 K10:L21 U8:V11 Z8:AA13 AE8:AF15 AJ8:AK17 AO8:AP19">
    <cfRule type="expression" dxfId="1030" priority="395" stopIfTrue="1">
      <formula>H8=K8</formula>
    </cfRule>
    <cfRule type="expression" dxfId="1029" priority="396" stopIfTrue="1">
      <formula>H8&lt;K8</formula>
    </cfRule>
  </conditionalFormatting>
  <conditionalFormatting sqref="O47:Q60 O63:Q76 O79:Q90">
    <cfRule type="expression" dxfId="1028" priority="393" stopIfTrue="1">
      <formula>O47&gt;S47</formula>
    </cfRule>
    <cfRule type="expression" dxfId="1027" priority="394" stopIfTrue="1">
      <formula>O47=S47</formula>
    </cfRule>
  </conditionalFormatting>
  <conditionalFormatting sqref="S47:U60 S63:U76 S79:U90">
    <cfRule type="expression" dxfId="1026" priority="391" stopIfTrue="1">
      <formula>S47&gt;O47</formula>
    </cfRule>
    <cfRule type="expression" dxfId="1025" priority="392" stopIfTrue="1">
      <formula>S47=O47</formula>
    </cfRule>
  </conditionalFormatting>
  <conditionalFormatting sqref="C8:E21">
    <cfRule type="expression" dxfId="1024" priority="388" stopIfTrue="1">
      <formula>AZ8=1</formula>
    </cfRule>
    <cfRule type="expression" dxfId="1023" priority="389" stopIfTrue="1">
      <formula>AZ8=2</formula>
    </cfRule>
    <cfRule type="expression" dxfId="1022" priority="390" stopIfTrue="1">
      <formula>AZ8=3</formula>
    </cfRule>
  </conditionalFormatting>
  <conditionalFormatting sqref="F8:G21">
    <cfRule type="expression" dxfId="1021" priority="385" stopIfTrue="1">
      <formula>#REF!=1</formula>
    </cfRule>
    <cfRule type="expression" dxfId="1020" priority="386" stopIfTrue="1">
      <formula>#REF!=2</formula>
    </cfRule>
    <cfRule type="expression" dxfId="1019" priority="387" stopIfTrue="1">
      <formula>#REF!=3</formula>
    </cfRule>
  </conditionalFormatting>
  <conditionalFormatting sqref="E23 E27 E25 BI31:BL31">
    <cfRule type="expression" dxfId="1018" priority="384" stopIfTrue="1">
      <formula>E23=FALSE</formula>
    </cfRule>
  </conditionalFormatting>
  <conditionalFormatting sqref="AZ20 AZ8 AZ10 AZ12 AZ14 AZ16 AZ18">
    <cfRule type="expression" dxfId="1017" priority="381" stopIfTrue="1">
      <formula>$AZ$8=1</formula>
    </cfRule>
    <cfRule type="expression" dxfId="1016" priority="382" stopIfTrue="1">
      <formula>$AZ$8=2</formula>
    </cfRule>
    <cfRule type="expression" dxfId="1015" priority="383" stopIfTrue="1">
      <formula>$AZ$8=3</formula>
    </cfRule>
  </conditionalFormatting>
  <conditionalFormatting sqref="AZ10">
    <cfRule type="expression" dxfId="1014" priority="378" stopIfTrue="1">
      <formula>$AZ$10=1</formula>
    </cfRule>
    <cfRule type="expression" dxfId="1013" priority="379" stopIfTrue="1">
      <formula>$AZ$10=2</formula>
    </cfRule>
    <cfRule type="expression" dxfId="1012" priority="380" stopIfTrue="1">
      <formula>$AZ$10=3</formula>
    </cfRule>
  </conditionalFormatting>
  <conditionalFormatting sqref="AZ12">
    <cfRule type="expression" dxfId="1011" priority="375" stopIfTrue="1">
      <formula>$AZ$12=1</formula>
    </cfRule>
    <cfRule type="expression" dxfId="1010" priority="376" stopIfTrue="1">
      <formula>$AZ$12=2</formula>
    </cfRule>
    <cfRule type="expression" dxfId="1009" priority="377" stopIfTrue="1">
      <formula>$AZ$12=3</formula>
    </cfRule>
  </conditionalFormatting>
  <conditionalFormatting sqref="AZ14">
    <cfRule type="expression" dxfId="1008" priority="372" stopIfTrue="1">
      <formula>$AZ$14=1</formula>
    </cfRule>
    <cfRule type="expression" dxfId="1007" priority="373" stopIfTrue="1">
      <formula>$AZ$14=2</formula>
    </cfRule>
    <cfRule type="expression" dxfId="1006" priority="374" stopIfTrue="1">
      <formula>$AZ$14=3</formula>
    </cfRule>
  </conditionalFormatting>
  <conditionalFormatting sqref="AZ20">
    <cfRule type="expression" dxfId="1005" priority="369" stopIfTrue="1">
      <formula>$AZ$20=1</formula>
    </cfRule>
    <cfRule type="expression" dxfId="1004" priority="370" stopIfTrue="1">
      <formula>$AZ$20=2</formula>
    </cfRule>
    <cfRule type="expression" dxfId="1003" priority="371" stopIfTrue="1">
      <formula>$AZ$20=3</formula>
    </cfRule>
  </conditionalFormatting>
  <conditionalFormatting sqref="H29 AL29 AD29:AE29 W29 O29:P29 AG29 AI29:AJ29 Y29:Z29 AB29 AN29:AO29 BI31:BL31 R29 T29:U29 J29:K29 M29">
    <cfRule type="expression" dxfId="1002" priority="368" stopIfTrue="1">
      <formula>$H$29=FALSE</formula>
    </cfRule>
  </conditionalFormatting>
  <conditionalFormatting sqref="K29:L30 P29:Q30 U29:V30 Z29:AA30 AE29:AF30 AJ29:AK30 AO29:AP30">
    <cfRule type="expression" dxfId="1001" priority="367" stopIfTrue="1">
      <formula>$K$29=FALSE</formula>
    </cfRule>
  </conditionalFormatting>
  <conditionalFormatting sqref="M29:N30">
    <cfRule type="expression" dxfId="1000" priority="366" stopIfTrue="1">
      <formula>$M$29=FALSE</formula>
    </cfRule>
  </conditionalFormatting>
  <conditionalFormatting sqref="P29:Q30">
    <cfRule type="expression" dxfId="999" priority="365" stopIfTrue="1">
      <formula>$P$29=FALSE</formula>
    </cfRule>
  </conditionalFormatting>
  <conditionalFormatting sqref="R29:S30">
    <cfRule type="expression" dxfId="998" priority="364" stopIfTrue="1">
      <formula>$R$29=FALSE</formula>
    </cfRule>
  </conditionalFormatting>
  <conditionalFormatting sqref="U29:V30">
    <cfRule type="expression" dxfId="997" priority="363" stopIfTrue="1">
      <formula>$U$29=FALSE</formula>
    </cfRule>
  </conditionalFormatting>
  <conditionalFormatting sqref="W29:X30">
    <cfRule type="expression" dxfId="996" priority="362" stopIfTrue="1">
      <formula>$W$29=FALSE</formula>
    </cfRule>
  </conditionalFormatting>
  <conditionalFormatting sqref="Z29:AA30">
    <cfRule type="expression" dxfId="995" priority="361" stopIfTrue="1">
      <formula>$Z$29=FALSE</formula>
    </cfRule>
  </conditionalFormatting>
  <conditionalFormatting sqref="W29:X30 Z29:AC30">
    <cfRule type="expression" dxfId="994" priority="360" stopIfTrue="1">
      <formula>$AB$29=FALSE</formula>
    </cfRule>
  </conditionalFormatting>
  <conditionalFormatting sqref="AE29:AF30">
    <cfRule type="expression" dxfId="993" priority="359" stopIfTrue="1">
      <formula>$AE$29=FALSE</formula>
    </cfRule>
  </conditionalFormatting>
  <conditionalFormatting sqref="AG29:AH30">
    <cfRule type="expression" dxfId="992" priority="358" stopIfTrue="1">
      <formula>$AG$29=FALSE</formula>
    </cfRule>
  </conditionalFormatting>
  <conditionalFormatting sqref="AJ29:AK30">
    <cfRule type="expression" dxfId="991" priority="357" stopIfTrue="1">
      <formula>$AJ$29=FALSE</formula>
    </cfRule>
  </conditionalFormatting>
  <conditionalFormatting sqref="AL29:AM30">
    <cfRule type="expression" dxfId="990" priority="356" stopIfTrue="1">
      <formula>$AL$29=FALSE</formula>
    </cfRule>
  </conditionalFormatting>
  <conditionalFormatting sqref="AO29:AP30">
    <cfRule type="expression" dxfId="989" priority="355" stopIfTrue="1">
      <formula>$AO$29=FALSE</formula>
    </cfRule>
  </conditionalFormatting>
  <conditionalFormatting sqref="AZ8 AZ10 AZ12 AZ14 AZ16 AZ18">
    <cfRule type="expression" dxfId="988" priority="352" stopIfTrue="1">
      <formula>$AZ$16=1</formula>
    </cfRule>
    <cfRule type="expression" dxfId="987" priority="353" stopIfTrue="1">
      <formula>$AZ$16=2</formula>
    </cfRule>
    <cfRule type="expression" dxfId="986" priority="354" stopIfTrue="1">
      <formula>$AZ$16=3</formula>
    </cfRule>
  </conditionalFormatting>
  <conditionalFormatting sqref="AZ18">
    <cfRule type="expression" dxfId="985" priority="349" stopIfTrue="1">
      <formula>$AZ$18=1</formula>
    </cfRule>
    <cfRule type="expression" dxfId="984" priority="350" stopIfTrue="1">
      <formula>$AZ$18=2</formula>
    </cfRule>
    <cfRule type="expression" dxfId="983" priority="351" stopIfTrue="1">
      <formula>$AZ$18=3</formula>
    </cfRule>
  </conditionalFormatting>
  <conditionalFormatting sqref="C16:E17">
    <cfRule type="expression" dxfId="982" priority="346" stopIfTrue="1">
      <formula>AZ16=1</formula>
    </cfRule>
    <cfRule type="expression" dxfId="981" priority="347" stopIfTrue="1">
      <formula>AZ16=2</formula>
    </cfRule>
    <cfRule type="expression" dxfId="980" priority="348" stopIfTrue="1">
      <formula>AZ16=3</formula>
    </cfRule>
  </conditionalFormatting>
  <conditionalFormatting sqref="AZ20 AZ8 AZ10 AZ12 AZ14 AZ16 AZ18">
    <cfRule type="expression" dxfId="979" priority="343" stopIfTrue="1">
      <formula>$BA$8=1</formula>
    </cfRule>
    <cfRule type="expression" dxfId="978" priority="344" stopIfTrue="1">
      <formula>$BA$8=2</formula>
    </cfRule>
    <cfRule type="expression" dxfId="977" priority="345" stopIfTrue="1">
      <formula>$BA$8=3</formula>
    </cfRule>
  </conditionalFormatting>
  <conditionalFormatting sqref="AZ10">
    <cfRule type="expression" dxfId="976" priority="340" stopIfTrue="1">
      <formula>$BA$10=1</formula>
    </cfRule>
    <cfRule type="expression" dxfId="975" priority="341" stopIfTrue="1">
      <formula>$BA$10=2</formula>
    </cfRule>
    <cfRule type="expression" dxfId="974" priority="342" stopIfTrue="1">
      <formula>$BA$10=3</formula>
    </cfRule>
  </conditionalFormatting>
  <conditionalFormatting sqref="AZ12">
    <cfRule type="expression" dxfId="973" priority="337" stopIfTrue="1">
      <formula>$BA$12=1</formula>
    </cfRule>
    <cfRule type="expression" dxfId="972" priority="338" stopIfTrue="1">
      <formula>$BA$12=2</formula>
    </cfRule>
    <cfRule type="expression" dxfId="971" priority="339" stopIfTrue="1">
      <formula>$BA$12=3</formula>
    </cfRule>
  </conditionalFormatting>
  <conditionalFormatting sqref="AZ14">
    <cfRule type="expression" dxfId="970" priority="334" stopIfTrue="1">
      <formula>$BA$14=1</formula>
    </cfRule>
    <cfRule type="expression" dxfId="969" priority="335" stopIfTrue="1">
      <formula>$BA$14=2</formula>
    </cfRule>
    <cfRule type="expression" dxfId="968" priority="336" stopIfTrue="1">
      <formula>$BA$14=3</formula>
    </cfRule>
  </conditionalFormatting>
  <conditionalFormatting sqref="AZ20">
    <cfRule type="expression" dxfId="967" priority="331" stopIfTrue="1">
      <formula>$BA$20=1</formula>
    </cfRule>
    <cfRule type="expression" dxfId="966" priority="332" stopIfTrue="1">
      <formula>$BA$20=2</formula>
    </cfRule>
    <cfRule type="expression" dxfId="965" priority="333" stopIfTrue="1">
      <formula>$BA$20=3</formula>
    </cfRule>
  </conditionalFormatting>
  <conditionalFormatting sqref="AZ8 AZ10 AZ12 AZ14 AZ16 AZ18">
    <cfRule type="expression" dxfId="964" priority="328" stopIfTrue="1">
      <formula>$BA$16=1</formula>
    </cfRule>
    <cfRule type="expression" dxfId="963" priority="329" stopIfTrue="1">
      <formula>$BA$16=2</formula>
    </cfRule>
    <cfRule type="expression" dxfId="962" priority="330" stopIfTrue="1">
      <formula>$BA$16=3</formula>
    </cfRule>
  </conditionalFormatting>
  <conditionalFormatting sqref="AZ18">
    <cfRule type="expression" dxfId="961" priority="325" stopIfTrue="1">
      <formula>$BA$18=1</formula>
    </cfRule>
    <cfRule type="expression" dxfId="960" priority="326" stopIfTrue="1">
      <formula>$BA$18=2</formula>
    </cfRule>
    <cfRule type="expression" dxfId="959" priority="327" stopIfTrue="1">
      <formula>$BA$18=3</formula>
    </cfRule>
  </conditionalFormatting>
  <conditionalFormatting sqref="AO16:AP17">
    <cfRule type="expression" dxfId="958" priority="323" stopIfTrue="1">
      <formula>AL16=AO16</formula>
    </cfRule>
    <cfRule type="expression" dxfId="957" priority="324" stopIfTrue="1">
      <formula>AL16&lt;AO16</formula>
    </cfRule>
  </conditionalFormatting>
  <conditionalFormatting sqref="AO18:AP19">
    <cfRule type="expression" dxfId="956" priority="321" stopIfTrue="1">
      <formula>AL18=AO18</formula>
    </cfRule>
    <cfRule type="expression" dxfId="955" priority="322" stopIfTrue="1">
      <formula>AL18&lt;AO18</formula>
    </cfRule>
  </conditionalFormatting>
  <conditionalFormatting sqref="AP27:AR27">
    <cfRule type="expression" dxfId="954" priority="320" stopIfTrue="1">
      <formula>$BJ$2=2006</formula>
    </cfRule>
  </conditionalFormatting>
  <conditionalFormatting sqref="AZ20 BI8:BK21 BL8:BL9 BI31:BL31 AZ8 AZ10 AZ12 AZ14 AZ16 AZ18">
    <cfRule type="expression" dxfId="953" priority="318" stopIfTrue="1">
      <formula>AZ8=1</formula>
    </cfRule>
    <cfRule type="expression" dxfId="952" priority="319" stopIfTrue="1">
      <formula>AZ8=2</formula>
    </cfRule>
  </conditionalFormatting>
  <conditionalFormatting sqref="B5">
    <cfRule type="expression" dxfId="951" priority="316" stopIfTrue="1">
      <formula>B5&gt;E5</formula>
    </cfRule>
    <cfRule type="expression" dxfId="950" priority="317" stopIfTrue="1">
      <formula>B5=E5</formula>
    </cfRule>
  </conditionalFormatting>
  <conditionalFormatting sqref="B23">
    <cfRule type="expression" dxfId="949" priority="314" stopIfTrue="1">
      <formula>B23&gt;E23</formula>
    </cfRule>
    <cfRule type="expression" dxfId="948" priority="315" stopIfTrue="1">
      <formula>B23=E23</formula>
    </cfRule>
  </conditionalFormatting>
  <conditionalFormatting sqref="M12:N21 R14:S21 W16:X21 AB18:AC21 AG20:AH21 AB8:AB14 H10:I21 R8:S11 W8:X13 AL8:AM19 AG8:AH17 AC8:AC13 M8">
    <cfRule type="expression" dxfId="947" priority="228" stopIfTrue="1">
      <formula>H8&gt;K8</formula>
    </cfRule>
    <cfRule type="expression" dxfId="946" priority="229" stopIfTrue="1">
      <formula>H8=K8</formula>
    </cfRule>
  </conditionalFormatting>
  <conditionalFormatting sqref="P8:Q9 P12:Q21 U14:V21 Z16:AA21 AE18:AF21 AJ20:AK21 K10:L21 U8:V11 Z8:AA13 AE8:AF15 AJ8:AK17 AO8:AP19">
    <cfRule type="expression" dxfId="945" priority="226" stopIfTrue="1">
      <formula>H8=K8</formula>
    </cfRule>
    <cfRule type="expression" dxfId="944" priority="227" stopIfTrue="1">
      <formula>H8&lt;K8</formula>
    </cfRule>
  </conditionalFormatting>
  <conditionalFormatting sqref="O61:Q74 O45:Q58 O77:Q90">
    <cfRule type="expression" dxfId="943" priority="224" stopIfTrue="1">
      <formula>O45&gt;S45</formula>
    </cfRule>
    <cfRule type="expression" dxfId="942" priority="225" stopIfTrue="1">
      <formula>O45=S45</formula>
    </cfRule>
  </conditionalFormatting>
  <conditionalFormatting sqref="S61:U74 S45:U58 S77:U90">
    <cfRule type="expression" dxfId="941" priority="222" stopIfTrue="1">
      <formula>S45&gt;O45</formula>
    </cfRule>
    <cfRule type="expression" dxfId="940" priority="223" stopIfTrue="1">
      <formula>S45=O45</formula>
    </cfRule>
  </conditionalFormatting>
  <conditionalFormatting sqref="C8:E21">
    <cfRule type="expression" dxfId="939" priority="219" stopIfTrue="1">
      <formula>AZ8=1</formula>
    </cfRule>
    <cfRule type="expression" dxfId="938" priority="220" stopIfTrue="1">
      <formula>AZ8=2</formula>
    </cfRule>
    <cfRule type="expression" dxfId="937" priority="221" stopIfTrue="1">
      <formula>AZ8=3</formula>
    </cfRule>
  </conditionalFormatting>
  <conditionalFormatting sqref="F8:G21">
    <cfRule type="expression" dxfId="936" priority="216" stopIfTrue="1">
      <formula>#REF!=1</formula>
    </cfRule>
    <cfRule type="expression" dxfId="935" priority="217" stopIfTrue="1">
      <formula>#REF!=2</formula>
    </cfRule>
    <cfRule type="expression" dxfId="934" priority="218" stopIfTrue="1">
      <formula>#REF!=3</formula>
    </cfRule>
  </conditionalFormatting>
  <conditionalFormatting sqref="E23 E27 E25 BI31:BL31">
    <cfRule type="expression" dxfId="933" priority="215" stopIfTrue="1">
      <formula>E23=FALSE</formula>
    </cfRule>
  </conditionalFormatting>
  <conditionalFormatting sqref="AZ8 AZ20 AZ10 AZ12 AZ14 AZ16 AZ18">
    <cfRule type="expression" dxfId="932" priority="212" stopIfTrue="1">
      <formula>$AZ$8=1</formula>
    </cfRule>
    <cfRule type="expression" dxfId="931" priority="213" stopIfTrue="1">
      <formula>$AZ$8=2</formula>
    </cfRule>
    <cfRule type="expression" dxfId="930" priority="214" stopIfTrue="1">
      <formula>$AZ$8=3</formula>
    </cfRule>
  </conditionalFormatting>
  <conditionalFormatting sqref="AZ10">
    <cfRule type="expression" dxfId="929" priority="209" stopIfTrue="1">
      <formula>$AZ$10=1</formula>
    </cfRule>
    <cfRule type="expression" dxfId="928" priority="210" stopIfTrue="1">
      <formula>$AZ$10=2</formula>
    </cfRule>
    <cfRule type="expression" dxfId="927" priority="211" stopIfTrue="1">
      <formula>$AZ$10=3</formula>
    </cfRule>
  </conditionalFormatting>
  <conditionalFormatting sqref="AZ12">
    <cfRule type="expression" dxfId="926" priority="206" stopIfTrue="1">
      <formula>$AZ$12=1</formula>
    </cfRule>
    <cfRule type="expression" dxfId="925" priority="207" stopIfTrue="1">
      <formula>$AZ$12=2</formula>
    </cfRule>
    <cfRule type="expression" dxfId="924" priority="208" stopIfTrue="1">
      <formula>$AZ$12=3</formula>
    </cfRule>
  </conditionalFormatting>
  <conditionalFormatting sqref="AZ14">
    <cfRule type="expression" dxfId="923" priority="203" stopIfTrue="1">
      <formula>$AZ$14=1</formula>
    </cfRule>
    <cfRule type="expression" dxfId="922" priority="204" stopIfTrue="1">
      <formula>$AZ$14=2</formula>
    </cfRule>
    <cfRule type="expression" dxfId="921" priority="205" stopIfTrue="1">
      <formula>$AZ$14=3</formula>
    </cfRule>
  </conditionalFormatting>
  <conditionalFormatting sqref="AZ20">
    <cfRule type="expression" dxfId="920" priority="200" stopIfTrue="1">
      <formula>$AZ$20=1</formula>
    </cfRule>
    <cfRule type="expression" dxfId="919" priority="201" stopIfTrue="1">
      <formula>$AZ$20=2</formula>
    </cfRule>
    <cfRule type="expression" dxfId="918" priority="202" stopIfTrue="1">
      <formula>$AZ$20=3</formula>
    </cfRule>
  </conditionalFormatting>
  <conditionalFormatting sqref="H29 AL29 AD29:AE29 W29 O29:P29 AG29 AI29:AJ29 Y29:Z29 AB29 AN29:AO29 BI31:BL31 R29 T29:U29 J29:K29 M29">
    <cfRule type="expression" dxfId="917" priority="199" stopIfTrue="1">
      <formula>$H$29=FALSE</formula>
    </cfRule>
  </conditionalFormatting>
  <conditionalFormatting sqref="K29:L30 P29:Q30 U29:V30 Z29:AA30 AE29:AF30 AJ29:AK30 AO29:AP30">
    <cfRule type="expression" dxfId="916" priority="198" stopIfTrue="1">
      <formula>$K$29=FALSE</formula>
    </cfRule>
  </conditionalFormatting>
  <conditionalFormatting sqref="M29:N30">
    <cfRule type="expression" dxfId="915" priority="197" stopIfTrue="1">
      <formula>$M$29=FALSE</formula>
    </cfRule>
  </conditionalFormatting>
  <conditionalFormatting sqref="P29:Q30">
    <cfRule type="expression" dxfId="914" priority="196" stopIfTrue="1">
      <formula>$P$29=FALSE</formula>
    </cfRule>
  </conditionalFormatting>
  <conditionalFormatting sqref="R29:S30">
    <cfRule type="expression" dxfId="913" priority="195" stopIfTrue="1">
      <formula>$R$29=FALSE</formula>
    </cfRule>
  </conditionalFormatting>
  <conditionalFormatting sqref="U29:V30">
    <cfRule type="expression" dxfId="912" priority="194" stopIfTrue="1">
      <formula>$U$29=FALSE</formula>
    </cfRule>
  </conditionalFormatting>
  <conditionalFormatting sqref="W29:X30">
    <cfRule type="expression" dxfId="911" priority="193" stopIfTrue="1">
      <formula>$W$29=FALSE</formula>
    </cfRule>
  </conditionalFormatting>
  <conditionalFormatting sqref="Z29:AA30">
    <cfRule type="expression" dxfId="910" priority="192" stopIfTrue="1">
      <formula>$Z$29=FALSE</formula>
    </cfRule>
  </conditionalFormatting>
  <conditionalFormatting sqref="W29:X30 Z29:AC30">
    <cfRule type="expression" dxfId="909" priority="191" stopIfTrue="1">
      <formula>$AB$29=FALSE</formula>
    </cfRule>
  </conditionalFormatting>
  <conditionalFormatting sqref="AE29:AF30">
    <cfRule type="expression" dxfId="908" priority="190" stopIfTrue="1">
      <formula>$AE$29=FALSE</formula>
    </cfRule>
  </conditionalFormatting>
  <conditionalFormatting sqref="AG29:AH30">
    <cfRule type="expression" dxfId="907" priority="189" stopIfTrue="1">
      <formula>$AG$29=FALSE</formula>
    </cfRule>
  </conditionalFormatting>
  <conditionalFormatting sqref="AJ29:AK30">
    <cfRule type="expression" dxfId="906" priority="188" stopIfTrue="1">
      <formula>$AJ$29=FALSE</formula>
    </cfRule>
  </conditionalFormatting>
  <conditionalFormatting sqref="AL29:AM30">
    <cfRule type="expression" dxfId="905" priority="187" stopIfTrue="1">
      <formula>$AL$29=FALSE</formula>
    </cfRule>
  </conditionalFormatting>
  <conditionalFormatting sqref="AO29:AP30">
    <cfRule type="expression" dxfId="904" priority="186" stopIfTrue="1">
      <formula>$AO$29=FALSE</formula>
    </cfRule>
  </conditionalFormatting>
  <conditionalFormatting sqref="AZ16">
    <cfRule type="expression" dxfId="903" priority="183" stopIfTrue="1">
      <formula>$AZ$16=1</formula>
    </cfRule>
    <cfRule type="expression" dxfId="902" priority="184" stopIfTrue="1">
      <formula>$AZ$16=2</formula>
    </cfRule>
    <cfRule type="expression" dxfId="901" priority="185" stopIfTrue="1">
      <formula>$AZ$16=3</formula>
    </cfRule>
  </conditionalFormatting>
  <conditionalFormatting sqref="AZ18">
    <cfRule type="expression" dxfId="900" priority="180" stopIfTrue="1">
      <formula>$AZ$18=1</formula>
    </cfRule>
    <cfRule type="expression" dxfId="899" priority="181" stopIfTrue="1">
      <formula>$AZ$18=2</formula>
    </cfRule>
    <cfRule type="expression" dxfId="898" priority="182" stopIfTrue="1">
      <formula>$AZ$18=3</formula>
    </cfRule>
  </conditionalFormatting>
  <conditionalFormatting sqref="C16:E17">
    <cfRule type="expression" dxfId="897" priority="177" stopIfTrue="1">
      <formula>AZ16=1</formula>
    </cfRule>
    <cfRule type="expression" dxfId="896" priority="178" stopIfTrue="1">
      <formula>AZ16=2</formula>
    </cfRule>
    <cfRule type="expression" dxfId="895" priority="179" stopIfTrue="1">
      <formula>AZ16=3</formula>
    </cfRule>
  </conditionalFormatting>
  <conditionalFormatting sqref="AZ8 AZ20 AZ10 AZ12 AZ14 AZ16 AZ18">
    <cfRule type="expression" dxfId="894" priority="174" stopIfTrue="1">
      <formula>$BA$8=1</formula>
    </cfRule>
    <cfRule type="expression" dxfId="893" priority="175" stopIfTrue="1">
      <formula>$BA$8=2</formula>
    </cfRule>
    <cfRule type="expression" dxfId="892" priority="176" stopIfTrue="1">
      <formula>$BA$8=3</formula>
    </cfRule>
  </conditionalFormatting>
  <conditionalFormatting sqref="AZ10">
    <cfRule type="expression" dxfId="891" priority="171" stopIfTrue="1">
      <formula>$BA$10=1</formula>
    </cfRule>
    <cfRule type="expression" dxfId="890" priority="172" stopIfTrue="1">
      <formula>$BA$10=2</formula>
    </cfRule>
    <cfRule type="expression" dxfId="889" priority="173" stopIfTrue="1">
      <formula>$BA$10=3</formula>
    </cfRule>
  </conditionalFormatting>
  <conditionalFormatting sqref="AZ12">
    <cfRule type="expression" dxfId="888" priority="168" stopIfTrue="1">
      <formula>$BA$12=1</formula>
    </cfRule>
    <cfRule type="expression" dxfId="887" priority="169" stopIfTrue="1">
      <formula>$BA$12=2</formula>
    </cfRule>
    <cfRule type="expression" dxfId="886" priority="170" stopIfTrue="1">
      <formula>$BA$12=3</formula>
    </cfRule>
  </conditionalFormatting>
  <conditionalFormatting sqref="AZ14">
    <cfRule type="expression" dxfId="885" priority="165" stopIfTrue="1">
      <formula>$BA$14=1</formula>
    </cfRule>
    <cfRule type="expression" dxfId="884" priority="166" stopIfTrue="1">
      <formula>$BA$14=2</formula>
    </cfRule>
    <cfRule type="expression" dxfId="883" priority="167" stopIfTrue="1">
      <formula>$BA$14=3</formula>
    </cfRule>
  </conditionalFormatting>
  <conditionalFormatting sqref="AZ20">
    <cfRule type="expression" dxfId="882" priority="162" stopIfTrue="1">
      <formula>$BA$20=1</formula>
    </cfRule>
    <cfRule type="expression" dxfId="881" priority="163" stopIfTrue="1">
      <formula>$BA$20=2</formula>
    </cfRule>
    <cfRule type="expression" dxfId="880" priority="164" stopIfTrue="1">
      <formula>$BA$20=3</formula>
    </cfRule>
  </conditionalFormatting>
  <conditionalFormatting sqref="AZ16">
    <cfRule type="expression" dxfId="879" priority="159" stopIfTrue="1">
      <formula>$BA$16=1</formula>
    </cfRule>
    <cfRule type="expression" dxfId="878" priority="160" stopIfTrue="1">
      <formula>$BA$16=2</formula>
    </cfRule>
    <cfRule type="expression" dxfId="877" priority="161" stopIfTrue="1">
      <formula>$BA$16=3</formula>
    </cfRule>
  </conditionalFormatting>
  <conditionalFormatting sqref="AZ18">
    <cfRule type="expression" dxfId="876" priority="156" stopIfTrue="1">
      <formula>$BA$18=1</formula>
    </cfRule>
    <cfRule type="expression" dxfId="875" priority="157" stopIfTrue="1">
      <formula>$BA$18=2</formula>
    </cfRule>
    <cfRule type="expression" dxfId="874" priority="158" stopIfTrue="1">
      <formula>$BA$18=3</formula>
    </cfRule>
  </conditionalFormatting>
  <conditionalFormatting sqref="AO16:AP17">
    <cfRule type="expression" dxfId="873" priority="154" stopIfTrue="1">
      <formula>AL16=AO16</formula>
    </cfRule>
    <cfRule type="expression" dxfId="872" priority="155" stopIfTrue="1">
      <formula>AL16&lt;AO16</formula>
    </cfRule>
  </conditionalFormatting>
  <conditionalFormatting sqref="AO18:AP19">
    <cfRule type="expression" dxfId="871" priority="152" stopIfTrue="1">
      <formula>AL18=AO18</formula>
    </cfRule>
    <cfRule type="expression" dxfId="870" priority="153" stopIfTrue="1">
      <formula>AL18&lt;AO18</formula>
    </cfRule>
  </conditionalFormatting>
  <conditionalFormatting sqref="AP27:AR27">
    <cfRule type="expression" dxfId="869" priority="151" stopIfTrue="1">
      <formula>$BJ$2=2006</formula>
    </cfRule>
  </conditionalFormatting>
  <conditionalFormatting sqref="AZ8 AZ20 BI8:BK21 BL8:BL9 BI31:BL31 AZ10 AZ12 AZ14 AZ16 AZ18">
    <cfRule type="expression" dxfId="868" priority="149" stopIfTrue="1">
      <formula>AZ8=1</formula>
    </cfRule>
    <cfRule type="expression" dxfId="867" priority="150" stopIfTrue="1">
      <formula>AZ8=2</formula>
    </cfRule>
  </conditionalFormatting>
  <conditionalFormatting sqref="B5">
    <cfRule type="expression" dxfId="866" priority="147" stopIfTrue="1">
      <formula>B5&gt;E5</formula>
    </cfRule>
    <cfRule type="expression" dxfId="865" priority="148" stopIfTrue="1">
      <formula>B5=E5</formula>
    </cfRule>
  </conditionalFormatting>
  <conditionalFormatting sqref="B23">
    <cfRule type="expression" dxfId="864" priority="145" stopIfTrue="1">
      <formula>B23&gt;E23</formula>
    </cfRule>
    <cfRule type="expression" dxfId="863" priority="146" stopIfTrue="1">
      <formula>B23=E23</formula>
    </cfRule>
  </conditionalFormatting>
  <conditionalFormatting sqref="AZ8 AZ10 AZ12 AZ14 AZ16 AZ18">
    <cfRule type="expression" dxfId="862" priority="142" stopIfTrue="1">
      <formula>$AZ$8=1</formula>
    </cfRule>
    <cfRule type="expression" dxfId="861" priority="143" stopIfTrue="1">
      <formula>$AZ$8=2</formula>
    </cfRule>
    <cfRule type="expression" dxfId="860" priority="144" stopIfTrue="1">
      <formula>$AZ$8=3</formula>
    </cfRule>
  </conditionalFormatting>
  <conditionalFormatting sqref="AZ8 AZ10 AZ12 AZ14 AZ16 AZ18">
    <cfRule type="expression" dxfId="859" priority="139" stopIfTrue="1">
      <formula>$AZ$16=1</formula>
    </cfRule>
    <cfRule type="expression" dxfId="858" priority="140" stopIfTrue="1">
      <formula>$AZ$16=2</formula>
    </cfRule>
    <cfRule type="expression" dxfId="857" priority="141" stopIfTrue="1">
      <formula>$AZ$16=3</formula>
    </cfRule>
  </conditionalFormatting>
  <conditionalFormatting sqref="AZ8 AZ10 AZ12 AZ14 AZ16 AZ18">
    <cfRule type="expression" dxfId="856" priority="136" stopIfTrue="1">
      <formula>$BA$8=1</formula>
    </cfRule>
    <cfRule type="expression" dxfId="855" priority="137" stopIfTrue="1">
      <formula>$BA$8=2</formula>
    </cfRule>
    <cfRule type="expression" dxfId="854" priority="138" stopIfTrue="1">
      <formula>$BA$8=3</formula>
    </cfRule>
  </conditionalFormatting>
  <conditionalFormatting sqref="AZ8 AZ10 AZ12 AZ14 AZ16 AZ18">
    <cfRule type="expression" dxfId="853" priority="133" stopIfTrue="1">
      <formula>$BA$16=1</formula>
    </cfRule>
    <cfRule type="expression" dxfId="852" priority="134" stopIfTrue="1">
      <formula>$BA$16=2</formula>
    </cfRule>
    <cfRule type="expression" dxfId="851" priority="135" stopIfTrue="1">
      <formula>$BA$16=3</formula>
    </cfRule>
  </conditionalFormatting>
  <conditionalFormatting sqref="AZ8 AZ10 AZ12 AZ14 AZ16 AZ18">
    <cfRule type="expression" dxfId="850" priority="131" stopIfTrue="1">
      <formula>AZ8=1</formula>
    </cfRule>
    <cfRule type="expression" dxfId="849" priority="132" stopIfTrue="1">
      <formula>AZ8=2</formula>
    </cfRule>
  </conditionalFormatting>
  <conditionalFormatting sqref="AZ10">
    <cfRule type="expression" dxfId="848" priority="128" stopIfTrue="1">
      <formula>$AZ$8=1</formula>
    </cfRule>
    <cfRule type="expression" dxfId="847" priority="129" stopIfTrue="1">
      <formula>$AZ$8=2</formula>
    </cfRule>
    <cfRule type="expression" dxfId="846" priority="130" stopIfTrue="1">
      <formula>$AZ$8=3</formula>
    </cfRule>
  </conditionalFormatting>
  <conditionalFormatting sqref="AZ10">
    <cfRule type="expression" dxfId="845" priority="125" stopIfTrue="1">
      <formula>$AZ$16=1</formula>
    </cfRule>
    <cfRule type="expression" dxfId="844" priority="126" stopIfTrue="1">
      <formula>$AZ$16=2</formula>
    </cfRule>
    <cfRule type="expression" dxfId="843" priority="127" stopIfTrue="1">
      <formula>$AZ$16=3</formula>
    </cfRule>
  </conditionalFormatting>
  <conditionalFormatting sqref="AZ10">
    <cfRule type="expression" dxfId="842" priority="122" stopIfTrue="1">
      <formula>$BA$8=1</formula>
    </cfRule>
    <cfRule type="expression" dxfId="841" priority="123" stopIfTrue="1">
      <formula>$BA$8=2</formula>
    </cfRule>
    <cfRule type="expression" dxfId="840" priority="124" stopIfTrue="1">
      <formula>$BA$8=3</formula>
    </cfRule>
  </conditionalFormatting>
  <conditionalFormatting sqref="AZ10">
    <cfRule type="expression" dxfId="839" priority="119" stopIfTrue="1">
      <formula>$BA$16=1</formula>
    </cfRule>
    <cfRule type="expression" dxfId="838" priority="120" stopIfTrue="1">
      <formula>$BA$16=2</formula>
    </cfRule>
    <cfRule type="expression" dxfId="837" priority="121" stopIfTrue="1">
      <formula>$BA$16=3</formula>
    </cfRule>
  </conditionalFormatting>
  <conditionalFormatting sqref="AZ10">
    <cfRule type="expression" dxfId="836" priority="117" stopIfTrue="1">
      <formula>AZ10=1</formula>
    </cfRule>
    <cfRule type="expression" dxfId="835" priority="118" stopIfTrue="1">
      <formula>AZ10=2</formula>
    </cfRule>
  </conditionalFormatting>
  <conditionalFormatting sqref="AZ12">
    <cfRule type="expression" dxfId="834" priority="114" stopIfTrue="1">
      <formula>$AZ$8=1</formula>
    </cfRule>
    <cfRule type="expression" dxfId="833" priority="115" stopIfTrue="1">
      <formula>$AZ$8=2</formula>
    </cfRule>
    <cfRule type="expression" dxfId="832" priority="116" stopIfTrue="1">
      <formula>$AZ$8=3</formula>
    </cfRule>
  </conditionalFormatting>
  <conditionalFormatting sqref="AZ12">
    <cfRule type="expression" dxfId="831" priority="111" stopIfTrue="1">
      <formula>$AZ$16=1</formula>
    </cfRule>
    <cfRule type="expression" dxfId="830" priority="112" stopIfTrue="1">
      <formula>$AZ$16=2</formula>
    </cfRule>
    <cfRule type="expression" dxfId="829" priority="113" stopIfTrue="1">
      <formula>$AZ$16=3</formula>
    </cfRule>
  </conditionalFormatting>
  <conditionalFormatting sqref="AZ12">
    <cfRule type="expression" dxfId="828" priority="108" stopIfTrue="1">
      <formula>$BA$8=1</formula>
    </cfRule>
    <cfRule type="expression" dxfId="827" priority="109" stopIfTrue="1">
      <formula>$BA$8=2</formula>
    </cfRule>
    <cfRule type="expression" dxfId="826" priority="110" stopIfTrue="1">
      <formula>$BA$8=3</formula>
    </cfRule>
  </conditionalFormatting>
  <conditionalFormatting sqref="AZ12">
    <cfRule type="expression" dxfId="825" priority="105" stopIfTrue="1">
      <formula>$BA$16=1</formula>
    </cfRule>
    <cfRule type="expression" dxfId="824" priority="106" stopIfTrue="1">
      <formula>$BA$16=2</formula>
    </cfRule>
    <cfRule type="expression" dxfId="823" priority="107" stopIfTrue="1">
      <formula>$BA$16=3</formula>
    </cfRule>
  </conditionalFormatting>
  <conditionalFormatting sqref="AZ12">
    <cfRule type="expression" dxfId="822" priority="103" stopIfTrue="1">
      <formula>AZ12=1</formula>
    </cfRule>
    <cfRule type="expression" dxfId="821" priority="104" stopIfTrue="1">
      <formula>AZ12=2</formula>
    </cfRule>
  </conditionalFormatting>
  <conditionalFormatting sqref="AZ14">
    <cfRule type="expression" dxfId="820" priority="100" stopIfTrue="1">
      <formula>$AZ$8=1</formula>
    </cfRule>
    <cfRule type="expression" dxfId="819" priority="101" stopIfTrue="1">
      <formula>$AZ$8=2</formula>
    </cfRule>
    <cfRule type="expression" dxfId="818" priority="102" stopIfTrue="1">
      <formula>$AZ$8=3</formula>
    </cfRule>
  </conditionalFormatting>
  <conditionalFormatting sqref="AZ14">
    <cfRule type="expression" dxfId="817" priority="97" stopIfTrue="1">
      <formula>$AZ$16=1</formula>
    </cfRule>
    <cfRule type="expression" dxfId="816" priority="98" stopIfTrue="1">
      <formula>$AZ$16=2</formula>
    </cfRule>
    <cfRule type="expression" dxfId="815" priority="99" stopIfTrue="1">
      <formula>$AZ$16=3</formula>
    </cfRule>
  </conditionalFormatting>
  <conditionalFormatting sqref="AZ14">
    <cfRule type="expression" dxfId="814" priority="94" stopIfTrue="1">
      <formula>$BA$8=1</formula>
    </cfRule>
    <cfRule type="expression" dxfId="813" priority="95" stopIfTrue="1">
      <formula>$BA$8=2</formula>
    </cfRule>
    <cfRule type="expression" dxfId="812" priority="96" stopIfTrue="1">
      <formula>$BA$8=3</formula>
    </cfRule>
  </conditionalFormatting>
  <conditionalFormatting sqref="AZ14">
    <cfRule type="expression" dxfId="811" priority="91" stopIfTrue="1">
      <formula>$BA$16=1</formula>
    </cfRule>
    <cfRule type="expression" dxfId="810" priority="92" stopIfTrue="1">
      <formula>$BA$16=2</formula>
    </cfRule>
    <cfRule type="expression" dxfId="809" priority="93" stopIfTrue="1">
      <formula>$BA$16=3</formula>
    </cfRule>
  </conditionalFormatting>
  <conditionalFormatting sqref="AZ14">
    <cfRule type="expression" dxfId="808" priority="89" stopIfTrue="1">
      <formula>AZ14=1</formula>
    </cfRule>
    <cfRule type="expression" dxfId="807" priority="90" stopIfTrue="1">
      <formula>AZ14=2</formula>
    </cfRule>
  </conditionalFormatting>
  <conditionalFormatting sqref="AZ16">
    <cfRule type="expression" dxfId="806" priority="86" stopIfTrue="1">
      <formula>$AZ$8=1</formula>
    </cfRule>
    <cfRule type="expression" dxfId="805" priority="87" stopIfTrue="1">
      <formula>$AZ$8=2</formula>
    </cfRule>
    <cfRule type="expression" dxfId="804" priority="88" stopIfTrue="1">
      <formula>$AZ$8=3</formula>
    </cfRule>
  </conditionalFormatting>
  <conditionalFormatting sqref="AZ16">
    <cfRule type="expression" dxfId="803" priority="83" stopIfTrue="1">
      <formula>$AZ$16=1</formula>
    </cfRule>
    <cfRule type="expression" dxfId="802" priority="84" stopIfTrue="1">
      <formula>$AZ$16=2</formula>
    </cfRule>
    <cfRule type="expression" dxfId="801" priority="85" stopIfTrue="1">
      <formula>$AZ$16=3</formula>
    </cfRule>
  </conditionalFormatting>
  <conditionalFormatting sqref="AZ16">
    <cfRule type="expression" dxfId="800" priority="80" stopIfTrue="1">
      <formula>$BA$8=1</formula>
    </cfRule>
    <cfRule type="expression" dxfId="799" priority="81" stopIfTrue="1">
      <formula>$BA$8=2</formula>
    </cfRule>
    <cfRule type="expression" dxfId="798" priority="82" stopIfTrue="1">
      <formula>$BA$8=3</formula>
    </cfRule>
  </conditionalFormatting>
  <conditionalFormatting sqref="AZ16">
    <cfRule type="expression" dxfId="797" priority="77" stopIfTrue="1">
      <formula>$BA$16=1</formula>
    </cfRule>
    <cfRule type="expression" dxfId="796" priority="78" stopIfTrue="1">
      <formula>$BA$16=2</formula>
    </cfRule>
    <cfRule type="expression" dxfId="795" priority="79" stopIfTrue="1">
      <formula>$BA$16=3</formula>
    </cfRule>
  </conditionalFormatting>
  <conditionalFormatting sqref="AZ16">
    <cfRule type="expression" dxfId="794" priority="75" stopIfTrue="1">
      <formula>AZ16=1</formula>
    </cfRule>
    <cfRule type="expression" dxfId="793" priority="76" stopIfTrue="1">
      <formula>AZ16=2</formula>
    </cfRule>
  </conditionalFormatting>
  <conditionalFormatting sqref="AZ18">
    <cfRule type="expression" dxfId="792" priority="72" stopIfTrue="1">
      <formula>$AZ$8=1</formula>
    </cfRule>
    <cfRule type="expression" dxfId="791" priority="73" stopIfTrue="1">
      <formula>$AZ$8=2</formula>
    </cfRule>
    <cfRule type="expression" dxfId="790" priority="74" stopIfTrue="1">
      <formula>$AZ$8=3</formula>
    </cfRule>
  </conditionalFormatting>
  <conditionalFormatting sqref="AZ18">
    <cfRule type="expression" dxfId="789" priority="69" stopIfTrue="1">
      <formula>$AZ$16=1</formula>
    </cfRule>
    <cfRule type="expression" dxfId="788" priority="70" stopIfTrue="1">
      <formula>$AZ$16=2</formula>
    </cfRule>
    <cfRule type="expression" dxfId="787" priority="71" stopIfTrue="1">
      <formula>$AZ$16=3</formula>
    </cfRule>
  </conditionalFormatting>
  <conditionalFormatting sqref="AZ18">
    <cfRule type="expression" dxfId="786" priority="66" stopIfTrue="1">
      <formula>$BA$8=1</formula>
    </cfRule>
    <cfRule type="expression" dxfId="785" priority="67" stopIfTrue="1">
      <formula>$BA$8=2</formula>
    </cfRule>
    <cfRule type="expression" dxfId="784" priority="68" stopIfTrue="1">
      <formula>$BA$8=3</formula>
    </cfRule>
  </conditionalFormatting>
  <conditionalFormatting sqref="AZ18">
    <cfRule type="expression" dxfId="783" priority="63" stopIfTrue="1">
      <formula>$BA$16=1</formula>
    </cfRule>
    <cfRule type="expression" dxfId="782" priority="64" stopIfTrue="1">
      <formula>$BA$16=2</formula>
    </cfRule>
    <cfRule type="expression" dxfId="781" priority="65" stopIfTrue="1">
      <formula>$BA$16=3</formula>
    </cfRule>
  </conditionalFormatting>
  <conditionalFormatting sqref="AZ18">
    <cfRule type="expression" dxfId="780" priority="61" stopIfTrue="1">
      <formula>AZ18=1</formula>
    </cfRule>
    <cfRule type="expression" dxfId="779" priority="62" stopIfTrue="1">
      <formula>AZ18=2</formula>
    </cfRule>
  </conditionalFormatting>
  <conditionalFormatting sqref="AZ10 AZ12 AZ16 AZ18 AZ14">
    <cfRule type="expression" dxfId="778" priority="58" stopIfTrue="1">
      <formula>$AZ$8=1</formula>
    </cfRule>
    <cfRule type="expression" dxfId="777" priority="59" stopIfTrue="1">
      <formula>$AZ$8=2</formula>
    </cfRule>
    <cfRule type="expression" dxfId="776" priority="60" stopIfTrue="1">
      <formula>$AZ$8=3</formula>
    </cfRule>
  </conditionalFormatting>
  <conditionalFormatting sqref="AZ10 AZ12 AZ16 AZ18 AZ14">
    <cfRule type="expression" dxfId="775" priority="55" stopIfTrue="1">
      <formula>$AZ$16=1</formula>
    </cfRule>
    <cfRule type="expression" dxfId="774" priority="56" stopIfTrue="1">
      <formula>$AZ$16=2</formula>
    </cfRule>
    <cfRule type="expression" dxfId="773" priority="57" stopIfTrue="1">
      <formula>$AZ$16=3</formula>
    </cfRule>
  </conditionalFormatting>
  <conditionalFormatting sqref="AZ10 AZ12 AZ16 AZ18 AZ14">
    <cfRule type="expression" dxfId="772" priority="52" stopIfTrue="1">
      <formula>$BA$8=1</formula>
    </cfRule>
    <cfRule type="expression" dxfId="771" priority="53" stopIfTrue="1">
      <formula>$BA$8=2</formula>
    </cfRule>
    <cfRule type="expression" dxfId="770" priority="54" stopIfTrue="1">
      <formula>$BA$8=3</formula>
    </cfRule>
  </conditionalFormatting>
  <conditionalFormatting sqref="AZ10 AZ12 AZ16 AZ18 AZ14">
    <cfRule type="expression" dxfId="769" priority="49" stopIfTrue="1">
      <formula>$BA$16=1</formula>
    </cfRule>
    <cfRule type="expression" dxfId="768" priority="50" stopIfTrue="1">
      <formula>$BA$16=2</formula>
    </cfRule>
    <cfRule type="expression" dxfId="767" priority="51" stopIfTrue="1">
      <formula>$BA$16=3</formula>
    </cfRule>
  </conditionalFormatting>
  <conditionalFormatting sqref="AZ10 AZ12 AZ16 AZ18 AZ14">
    <cfRule type="expression" dxfId="766" priority="47" stopIfTrue="1">
      <formula>AZ10=1</formula>
    </cfRule>
    <cfRule type="expression" dxfId="765" priority="48" stopIfTrue="1">
      <formula>AZ10=2</formula>
    </cfRule>
  </conditionalFormatting>
  <conditionalFormatting sqref="AZ14">
    <cfRule type="expression" dxfId="764" priority="44" stopIfTrue="1">
      <formula>$AZ$12=1</formula>
    </cfRule>
    <cfRule type="expression" dxfId="763" priority="45" stopIfTrue="1">
      <formula>$AZ$12=2</formula>
    </cfRule>
    <cfRule type="expression" dxfId="762" priority="46" stopIfTrue="1">
      <formula>$AZ$12=3</formula>
    </cfRule>
  </conditionalFormatting>
  <conditionalFormatting sqref="AZ14">
    <cfRule type="expression" dxfId="761" priority="41" stopIfTrue="1">
      <formula>$BA$12=1</formula>
    </cfRule>
    <cfRule type="expression" dxfId="760" priority="42" stopIfTrue="1">
      <formula>$BA$12=2</formula>
    </cfRule>
    <cfRule type="expression" dxfId="759" priority="43" stopIfTrue="1">
      <formula>$BA$12=3</formula>
    </cfRule>
  </conditionalFormatting>
  <conditionalFormatting sqref="AZ14">
    <cfRule type="expression" dxfId="758" priority="38" stopIfTrue="1">
      <formula>$AZ$8=1</formula>
    </cfRule>
    <cfRule type="expression" dxfId="757" priority="39" stopIfTrue="1">
      <formula>$AZ$8=2</formula>
    </cfRule>
    <cfRule type="expression" dxfId="756" priority="40" stopIfTrue="1">
      <formula>$AZ$8=3</formula>
    </cfRule>
  </conditionalFormatting>
  <conditionalFormatting sqref="AZ14">
    <cfRule type="expression" dxfId="755" priority="35" stopIfTrue="1">
      <formula>$AZ$16=1</formula>
    </cfRule>
    <cfRule type="expression" dxfId="754" priority="36" stopIfTrue="1">
      <formula>$AZ$16=2</formula>
    </cfRule>
    <cfRule type="expression" dxfId="753" priority="37" stopIfTrue="1">
      <formula>$AZ$16=3</formula>
    </cfRule>
  </conditionalFormatting>
  <conditionalFormatting sqref="AZ14">
    <cfRule type="expression" dxfId="752" priority="32" stopIfTrue="1">
      <formula>$BA$8=1</formula>
    </cfRule>
    <cfRule type="expression" dxfId="751" priority="33" stopIfTrue="1">
      <formula>$BA$8=2</formula>
    </cfRule>
    <cfRule type="expression" dxfId="750" priority="34" stopIfTrue="1">
      <formula>$BA$8=3</formula>
    </cfRule>
  </conditionalFormatting>
  <conditionalFormatting sqref="AZ14">
    <cfRule type="expression" dxfId="749" priority="29" stopIfTrue="1">
      <formula>$BA$16=1</formula>
    </cfRule>
    <cfRule type="expression" dxfId="748" priority="30" stopIfTrue="1">
      <formula>$BA$16=2</formula>
    </cfRule>
    <cfRule type="expression" dxfId="747" priority="31" stopIfTrue="1">
      <formula>$BA$16=3</formula>
    </cfRule>
  </conditionalFormatting>
  <conditionalFormatting sqref="AZ14">
    <cfRule type="expression" dxfId="746" priority="27" stopIfTrue="1">
      <formula>AZ14=1</formula>
    </cfRule>
    <cfRule type="expression" dxfId="745" priority="28" stopIfTrue="1">
      <formula>AZ14=2</formula>
    </cfRule>
  </conditionalFormatting>
  <conditionalFormatting sqref="AB18:AC19">
    <cfRule type="expression" dxfId="744" priority="25" stopIfTrue="1">
      <formula>Y18=AB18</formula>
    </cfRule>
    <cfRule type="expression" dxfId="743" priority="26" stopIfTrue="1">
      <formula>Y18&lt;AB18</formula>
    </cfRule>
  </conditionalFormatting>
  <conditionalFormatting sqref="C8:E19">
    <cfRule type="expression" dxfId="742" priority="15" stopIfTrue="1">
      <formula>AZ8=1</formula>
    </cfRule>
    <cfRule type="expression" dxfId="741" priority="16" stopIfTrue="1">
      <formula>AZ8=2</formula>
    </cfRule>
    <cfRule type="expression" dxfId="740" priority="17" stopIfTrue="1">
      <formula>AZ8=3</formula>
    </cfRule>
  </conditionalFormatting>
  <conditionalFormatting sqref="F8:G19">
    <cfRule type="expression" dxfId="739" priority="12" stopIfTrue="1">
      <formula>#REF!=1</formula>
    </cfRule>
    <cfRule type="expression" dxfId="738" priority="13" stopIfTrue="1">
      <formula>#REF!=2</formula>
    </cfRule>
    <cfRule type="expression" dxfId="737" priority="14" stopIfTrue="1">
      <formula>#REF!=3</formula>
    </cfRule>
  </conditionalFormatting>
  <conditionalFormatting sqref="C16:E17">
    <cfRule type="expression" dxfId="736" priority="9" stopIfTrue="1">
      <formula>AZ16=1</formula>
    </cfRule>
    <cfRule type="expression" dxfId="735" priority="10" stopIfTrue="1">
      <formula>AZ16=2</formula>
    </cfRule>
    <cfRule type="expression" dxfId="734" priority="11" stopIfTrue="1">
      <formula>AZ16=3</formula>
    </cfRule>
  </conditionalFormatting>
  <conditionalFormatting sqref="O61:Q74 O45:Q58 O77:Q80">
    <cfRule type="expression" dxfId="733" priority="7" stopIfTrue="1">
      <formula>O45&gt;S45</formula>
    </cfRule>
    <cfRule type="expression" dxfId="732" priority="8" stopIfTrue="1">
      <formula>O45=S45</formula>
    </cfRule>
  </conditionalFormatting>
  <conditionalFormatting sqref="S61:U74 S45:U58 S77:U80">
    <cfRule type="expression" dxfId="731" priority="5" stopIfTrue="1">
      <formula>S45&gt;O45</formula>
    </cfRule>
    <cfRule type="expression" dxfId="730" priority="6" stopIfTrue="1">
      <formula>S45=O45</formula>
    </cfRule>
  </conditionalFormatting>
  <conditionalFormatting sqref="O81:Q82">
    <cfRule type="expression" dxfId="729" priority="3" stopIfTrue="1">
      <formula>O81&gt;S81</formula>
    </cfRule>
    <cfRule type="expression" dxfId="728" priority="4" stopIfTrue="1">
      <formula>O81=S81</formula>
    </cfRule>
  </conditionalFormatting>
  <conditionalFormatting sqref="S81:U82">
    <cfRule type="expression" dxfId="727" priority="1" stopIfTrue="1">
      <formula>S81&gt;O81</formula>
    </cfRule>
    <cfRule type="expression" dxfId="726" priority="2" stopIfTrue="1">
      <formula>S81=O81</formula>
    </cfRule>
  </conditionalFormatting>
  <printOptions horizontalCentered="1" verticalCentered="1"/>
  <pageMargins left="0.78740157480314965" right="0" top="0.19685039370078741" bottom="0.19685039370078741" header="0.51181102362204722" footer="0.51181102362204722"/>
  <pageSetup paperSize="9" scale="93" orientation="portrait" horizontalDpi="4294967294" r:id="rId1"/>
  <headerFooter alignWithMargins="0"/>
  <colBreaks count="1" manualBreakCount="1">
    <brk id="5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96"/>
  <sheetViews>
    <sheetView view="pageBreakPreview" zoomScale="90" zoomScaleNormal="100" zoomScaleSheetLayoutView="90" workbookViewId="0">
      <selection activeCell="K2" sqref="K2:M3"/>
    </sheetView>
  </sheetViews>
  <sheetFormatPr defaultColWidth="1.875" defaultRowHeight="9" customHeight="1" x14ac:dyDescent="0.15"/>
  <cols>
    <col min="1" max="1" width="1" style="1" customWidth="1"/>
    <col min="2" max="42" width="1.875" style="1" customWidth="1"/>
    <col min="43" max="48" width="2" style="1" customWidth="1"/>
    <col min="49" max="49" width="1.875" style="1" customWidth="1"/>
    <col min="50" max="50" width="1.5" style="1" customWidth="1"/>
    <col min="51" max="51" width="1.875" style="1" customWidth="1"/>
    <col min="52" max="53" width="2.125" style="1" customWidth="1"/>
    <col min="54" max="54" width="0.75" style="1" customWidth="1"/>
    <col min="55" max="55" width="1.875" style="1"/>
    <col min="56" max="57" width="4.125" style="1" customWidth="1"/>
    <col min="58" max="58" width="8.625" style="1" bestFit="1" customWidth="1"/>
    <col min="59" max="59" width="1.875" style="1"/>
    <col min="60" max="60" width="3.375" style="1" bestFit="1" customWidth="1"/>
    <col min="61" max="61" width="5.25" style="1" bestFit="1" customWidth="1"/>
    <col min="62" max="62" width="9" style="1" bestFit="1" customWidth="1"/>
    <col min="63" max="63" width="8.375" style="1" bestFit="1" customWidth="1"/>
    <col min="64" max="64" width="8.375" style="1" customWidth="1"/>
    <col min="65" max="16384" width="1.875" style="1"/>
  </cols>
  <sheetData>
    <row r="1" spans="2:64" ht="12" customHeight="1" thickBot="1" x14ac:dyDescent="0.2"/>
    <row r="2" spans="2:64" ht="12.75" customHeight="1" thickBot="1" x14ac:dyDescent="0.2">
      <c r="K2" s="278" t="s">
        <v>40</v>
      </c>
      <c r="L2" s="279"/>
      <c r="M2" s="280"/>
      <c r="N2" s="284" t="s">
        <v>0</v>
      </c>
      <c r="O2" s="285"/>
      <c r="P2" s="53"/>
      <c r="Q2" s="287" t="s">
        <v>41</v>
      </c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8" t="s">
        <v>1</v>
      </c>
      <c r="AC2" s="289"/>
      <c r="AD2" s="289"/>
      <c r="AE2" s="289"/>
      <c r="AF2" s="4"/>
      <c r="AG2" s="290"/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290"/>
      <c r="AS2" s="290"/>
      <c r="AT2" s="290"/>
      <c r="AU2" s="290"/>
      <c r="AV2" s="290"/>
      <c r="AW2" s="290"/>
      <c r="AX2" s="290"/>
      <c r="AY2" s="290"/>
    </row>
    <row r="3" spans="2:64" ht="12.75" customHeight="1" thickBot="1" x14ac:dyDescent="0.2">
      <c r="K3" s="281"/>
      <c r="L3" s="282"/>
      <c r="M3" s="283"/>
      <c r="N3" s="286"/>
      <c r="O3" s="285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8"/>
      <c r="AC3" s="289"/>
      <c r="AD3" s="289"/>
      <c r="AE3" s="289"/>
      <c r="AG3" s="290"/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0"/>
      <c r="AS3" s="290"/>
      <c r="AT3" s="290"/>
      <c r="AU3" s="290"/>
      <c r="AV3" s="290"/>
      <c r="AW3" s="290"/>
      <c r="AX3" s="290"/>
      <c r="AY3" s="290"/>
    </row>
    <row r="4" spans="2:64" ht="12.75" customHeight="1" x14ac:dyDescent="0.15">
      <c r="K4" s="21"/>
      <c r="L4" s="20"/>
      <c r="M4" s="20"/>
      <c r="N4" s="20"/>
      <c r="O4" s="20"/>
      <c r="Q4" s="21"/>
      <c r="R4" s="21"/>
      <c r="S4" s="21"/>
      <c r="T4" s="21"/>
      <c r="U4" s="21"/>
      <c r="V4" s="21"/>
      <c r="W4" s="21"/>
      <c r="X4" s="21"/>
      <c r="Y4" s="20"/>
      <c r="Z4" s="20"/>
      <c r="AA4" s="20"/>
      <c r="AB4" s="8"/>
      <c r="AC4" s="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BD4" s="1" t="s">
        <v>31</v>
      </c>
    </row>
    <row r="5" spans="2:64" ht="9" customHeight="1" x14ac:dyDescent="0.15">
      <c r="B5" s="291" t="str">
        <f>IF(ISBLANK(K2),"",K2)</f>
        <v>B</v>
      </c>
      <c r="C5" s="292"/>
      <c r="D5" s="292"/>
      <c r="E5" s="297" t="s">
        <v>0</v>
      </c>
      <c r="F5" s="297"/>
      <c r="G5" s="298"/>
      <c r="H5" s="106" t="str">
        <f>C8</f>
        <v>城山FC</v>
      </c>
      <c r="I5" s="299"/>
      <c r="J5" s="299"/>
      <c r="K5" s="299"/>
      <c r="L5" s="300"/>
      <c r="M5" s="106" t="str">
        <f>C10</f>
        <v>山名FC</v>
      </c>
      <c r="N5" s="107"/>
      <c r="O5" s="107"/>
      <c r="P5" s="107"/>
      <c r="Q5" s="108"/>
      <c r="R5" s="106" t="str">
        <f>C12</f>
        <v>北スポーツ</v>
      </c>
      <c r="S5" s="107"/>
      <c r="T5" s="107"/>
      <c r="U5" s="107"/>
      <c r="V5" s="108"/>
      <c r="W5" s="106" t="str">
        <f>C14</f>
        <v>箕郷FC</v>
      </c>
      <c r="X5" s="107"/>
      <c r="Y5" s="107"/>
      <c r="Z5" s="107"/>
      <c r="AA5" s="108"/>
      <c r="AB5" s="106" t="str">
        <f>C16</f>
        <v>ルーヴェン</v>
      </c>
      <c r="AC5" s="107"/>
      <c r="AD5" s="107"/>
      <c r="AE5" s="107"/>
      <c r="AF5" s="108"/>
      <c r="AG5" s="106" t="str">
        <f>C18</f>
        <v>ＧＡＩＮＡＸＦＣ</v>
      </c>
      <c r="AH5" s="107"/>
      <c r="AI5" s="107"/>
      <c r="AJ5" s="107"/>
      <c r="AK5" s="108"/>
      <c r="AL5" s="309"/>
      <c r="AM5" s="310"/>
      <c r="AN5" s="310"/>
      <c r="AO5" s="310"/>
      <c r="AP5" s="311"/>
      <c r="AQ5" s="266" t="s">
        <v>9</v>
      </c>
      <c r="AR5" s="267"/>
      <c r="AS5" s="266" t="s">
        <v>10</v>
      </c>
      <c r="AT5" s="267"/>
      <c r="AU5" s="266" t="s">
        <v>11</v>
      </c>
      <c r="AV5" s="267"/>
      <c r="AW5" s="266" t="s">
        <v>12</v>
      </c>
      <c r="AX5" s="318"/>
      <c r="AY5" s="267"/>
      <c r="AZ5" s="266" t="s">
        <v>13</v>
      </c>
      <c r="BA5" s="267"/>
      <c r="BB5" s="272"/>
      <c r="BD5" s="273" t="s">
        <v>2</v>
      </c>
      <c r="BE5" s="273" t="s">
        <v>25</v>
      </c>
      <c r="BF5" s="273" t="s">
        <v>13</v>
      </c>
      <c r="BJ5" s="276"/>
    </row>
    <row r="6" spans="2:64" ht="9" customHeight="1" x14ac:dyDescent="0.15">
      <c r="B6" s="293"/>
      <c r="C6" s="294"/>
      <c r="D6" s="294"/>
      <c r="E6" s="196"/>
      <c r="F6" s="196"/>
      <c r="G6" s="197"/>
      <c r="H6" s="301"/>
      <c r="I6" s="302"/>
      <c r="J6" s="302"/>
      <c r="K6" s="302"/>
      <c r="L6" s="303"/>
      <c r="M6" s="307"/>
      <c r="N6" s="102"/>
      <c r="O6" s="102"/>
      <c r="P6" s="102"/>
      <c r="Q6" s="308"/>
      <c r="R6" s="307"/>
      <c r="S6" s="102"/>
      <c r="T6" s="102"/>
      <c r="U6" s="102"/>
      <c r="V6" s="308"/>
      <c r="W6" s="307"/>
      <c r="X6" s="102"/>
      <c r="Y6" s="102"/>
      <c r="Z6" s="102"/>
      <c r="AA6" s="308"/>
      <c r="AB6" s="307"/>
      <c r="AC6" s="102"/>
      <c r="AD6" s="102"/>
      <c r="AE6" s="102"/>
      <c r="AF6" s="308"/>
      <c r="AG6" s="307"/>
      <c r="AH6" s="102"/>
      <c r="AI6" s="102"/>
      <c r="AJ6" s="102"/>
      <c r="AK6" s="308"/>
      <c r="AL6" s="312"/>
      <c r="AM6" s="313"/>
      <c r="AN6" s="313"/>
      <c r="AO6" s="313"/>
      <c r="AP6" s="314"/>
      <c r="AQ6" s="268"/>
      <c r="AR6" s="269"/>
      <c r="AS6" s="268"/>
      <c r="AT6" s="269"/>
      <c r="AU6" s="268"/>
      <c r="AV6" s="269"/>
      <c r="AW6" s="268"/>
      <c r="AX6" s="290"/>
      <c r="AY6" s="269"/>
      <c r="AZ6" s="268"/>
      <c r="BA6" s="269"/>
      <c r="BB6" s="272"/>
      <c r="BD6" s="274"/>
      <c r="BE6" s="274"/>
      <c r="BF6" s="274"/>
      <c r="BJ6" s="276"/>
    </row>
    <row r="7" spans="2:64" ht="9" customHeight="1" x14ac:dyDescent="0.15">
      <c r="B7" s="295"/>
      <c r="C7" s="296"/>
      <c r="D7" s="296"/>
      <c r="E7" s="199"/>
      <c r="F7" s="199"/>
      <c r="G7" s="200"/>
      <c r="H7" s="304"/>
      <c r="I7" s="305"/>
      <c r="J7" s="305"/>
      <c r="K7" s="305"/>
      <c r="L7" s="306"/>
      <c r="M7" s="109"/>
      <c r="N7" s="110"/>
      <c r="O7" s="110"/>
      <c r="P7" s="110"/>
      <c r="Q7" s="111"/>
      <c r="R7" s="109"/>
      <c r="S7" s="110"/>
      <c r="T7" s="110"/>
      <c r="U7" s="110"/>
      <c r="V7" s="111"/>
      <c r="W7" s="109"/>
      <c r="X7" s="110"/>
      <c r="Y7" s="110"/>
      <c r="Z7" s="110"/>
      <c r="AA7" s="111"/>
      <c r="AB7" s="109"/>
      <c r="AC7" s="110"/>
      <c r="AD7" s="110"/>
      <c r="AE7" s="110"/>
      <c r="AF7" s="111"/>
      <c r="AG7" s="109"/>
      <c r="AH7" s="110"/>
      <c r="AI7" s="110"/>
      <c r="AJ7" s="110"/>
      <c r="AK7" s="111"/>
      <c r="AL7" s="315"/>
      <c r="AM7" s="316"/>
      <c r="AN7" s="316"/>
      <c r="AO7" s="316"/>
      <c r="AP7" s="317"/>
      <c r="AQ7" s="270"/>
      <c r="AR7" s="271"/>
      <c r="AS7" s="270"/>
      <c r="AT7" s="271"/>
      <c r="AU7" s="270"/>
      <c r="AV7" s="271"/>
      <c r="AW7" s="270"/>
      <c r="AX7" s="319"/>
      <c r="AY7" s="271"/>
      <c r="AZ7" s="270"/>
      <c r="BA7" s="271"/>
      <c r="BB7" s="272"/>
      <c r="BD7" s="275"/>
      <c r="BE7" s="275"/>
      <c r="BF7" s="275"/>
      <c r="BJ7" s="143"/>
    </row>
    <row r="8" spans="2:64" ht="10.5" customHeight="1" thickBot="1" x14ac:dyDescent="0.2">
      <c r="B8" s="270">
        <v>1</v>
      </c>
      <c r="C8" s="277" t="s">
        <v>32</v>
      </c>
      <c r="D8" s="277"/>
      <c r="E8" s="277"/>
      <c r="F8" s="277"/>
      <c r="G8" s="277"/>
      <c r="H8" s="258"/>
      <c r="I8" s="259"/>
      <c r="J8" s="259"/>
      <c r="K8" s="259"/>
      <c r="L8" s="260"/>
      <c r="M8" s="249">
        <f>IF(ISBLANK(O45),"",O45)</f>
        <v>1</v>
      </c>
      <c r="N8" s="185"/>
      <c r="O8" s="23" t="str">
        <f>IF(ISBLANK(O45),"",IF(M8&gt;P8,"○",IF(M8&lt;P8,"×","△")))</f>
        <v>×</v>
      </c>
      <c r="P8" s="185">
        <f>IF(ISBLANK(S45),"",S45)</f>
        <v>4</v>
      </c>
      <c r="Q8" s="252"/>
      <c r="R8" s="249">
        <f>IF(ISBLANK(O51),"",O51)</f>
        <v>2</v>
      </c>
      <c r="S8" s="185"/>
      <c r="T8" s="23" t="str">
        <f>IF(ISBLANK(O51),"",IF(R8&gt;U8,"○",IF(R8&lt;U8,"×","△")))</f>
        <v>×</v>
      </c>
      <c r="U8" s="185">
        <f>IF(ISBLANK(S51),"",S51)</f>
        <v>7</v>
      </c>
      <c r="V8" s="252"/>
      <c r="W8" s="249">
        <f>IF(ISBLANK(O67),"",O67)</f>
        <v>1</v>
      </c>
      <c r="X8" s="185"/>
      <c r="Y8" s="23" t="str">
        <f>IF(ISBLANK(O65),"",IF(W8&gt;Z8,"○",IF(W8&lt;Z8,"×","△")))</f>
        <v>×</v>
      </c>
      <c r="Z8" s="185">
        <f>IF(ISBLANK(S67),"",S67)</f>
        <v>5</v>
      </c>
      <c r="AA8" s="252"/>
      <c r="AB8" s="249">
        <f>IF(ISBLANK(O77),"",O77)</f>
        <v>1</v>
      </c>
      <c r="AC8" s="185"/>
      <c r="AD8" s="23" t="str">
        <f>IF(ISBLANK(O77),"",IF(AB8&gt;AE8,"○",IF(AB8&lt;AE8,"×","△")))</f>
        <v>×</v>
      </c>
      <c r="AE8" s="185">
        <f>IF(ISBLANK(S81),"",S81)</f>
        <v>11</v>
      </c>
      <c r="AF8" s="252"/>
      <c r="AG8" s="249">
        <f>IF(ISBLANK(O61),"",O61)</f>
        <v>1</v>
      </c>
      <c r="AH8" s="185"/>
      <c r="AI8" s="23" t="str">
        <f>IF(ISBLANK(O61),"",IF(AG8&gt;AJ8,"○",IF(AG8&lt;AJ8,"×","△")))</f>
        <v>×</v>
      </c>
      <c r="AJ8" s="185">
        <f>IF(ISBLANK(S61),"",S61)</f>
        <v>2</v>
      </c>
      <c r="AK8" s="252"/>
      <c r="AL8" s="222"/>
      <c r="AM8" s="223"/>
      <c r="AN8" s="28"/>
      <c r="AO8" s="223"/>
      <c r="AP8" s="226"/>
      <c r="AQ8" s="177">
        <f>IF(ISBLANK($O$45),"",SUM(BD8*3+BE8))</f>
        <v>0</v>
      </c>
      <c r="AR8" s="179"/>
      <c r="AS8" s="177">
        <f>IF(ISBLANK($O$45),"",SUM(H8)+SUM(M8)+SUM(R8)+SUM(W8)+SUM(AB8)+SUM(AG8)+SUM(AL8))</f>
        <v>6</v>
      </c>
      <c r="AT8" s="179"/>
      <c r="AU8" s="177">
        <f>IF(ISBLANK($O$45),"",SUM(H8)+SUM(P8)+SUM(U8)+SUM(Z8)+SUM(AE8)+SUM(AJ8)+SUM(AO8))</f>
        <v>29</v>
      </c>
      <c r="AV8" s="179"/>
      <c r="AW8" s="177">
        <f>IF(ISBLANK(O45),"",AS8-AU8)</f>
        <v>-23</v>
      </c>
      <c r="AX8" s="178"/>
      <c r="AY8" s="179"/>
      <c r="AZ8" s="264">
        <f>IF(ISBLANK($S$81),"",RANK($BF$8:$BF$19,$BF$8:$BF$19))</f>
        <v>6</v>
      </c>
      <c r="BA8" s="264"/>
      <c r="BB8" s="217">
        <f>IF(ISBLANK(O45),"",AQ8*10000+AW8*100+AS8)</f>
        <v>-2294</v>
      </c>
      <c r="BD8" s="218">
        <f>COUNTIF(H8:AP9,"○")</f>
        <v>0</v>
      </c>
      <c r="BE8" s="218">
        <f>COUNTIF(H8:AP9,"△")</f>
        <v>0</v>
      </c>
      <c r="BF8" s="218">
        <f>SUM(AQ8*10000+AW8*100+AS8)</f>
        <v>-2294</v>
      </c>
      <c r="BI8" s="183"/>
      <c r="BJ8" s="183"/>
      <c r="BK8" s="183"/>
      <c r="BL8" s="183"/>
    </row>
    <row r="9" spans="2:64" ht="10.5" customHeight="1" x14ac:dyDescent="0.15">
      <c r="B9" s="246"/>
      <c r="C9" s="248"/>
      <c r="D9" s="248"/>
      <c r="E9" s="248"/>
      <c r="F9" s="248"/>
      <c r="G9" s="248"/>
      <c r="H9" s="261"/>
      <c r="I9" s="262"/>
      <c r="J9" s="262"/>
      <c r="K9" s="262"/>
      <c r="L9" s="263"/>
      <c r="M9" s="250"/>
      <c r="N9" s="251"/>
      <c r="O9" s="6"/>
      <c r="P9" s="251"/>
      <c r="Q9" s="253"/>
      <c r="R9" s="250"/>
      <c r="S9" s="251"/>
      <c r="T9" s="6"/>
      <c r="U9" s="251"/>
      <c r="V9" s="253"/>
      <c r="W9" s="250"/>
      <c r="X9" s="251"/>
      <c r="Y9" s="6"/>
      <c r="Z9" s="251"/>
      <c r="AA9" s="253"/>
      <c r="AB9" s="250"/>
      <c r="AC9" s="251"/>
      <c r="AD9" s="6"/>
      <c r="AE9" s="251"/>
      <c r="AF9" s="253"/>
      <c r="AG9" s="250"/>
      <c r="AH9" s="251"/>
      <c r="AI9" s="6"/>
      <c r="AJ9" s="251"/>
      <c r="AK9" s="253"/>
      <c r="AL9" s="224"/>
      <c r="AM9" s="225"/>
      <c r="AN9" s="29"/>
      <c r="AO9" s="225"/>
      <c r="AP9" s="227"/>
      <c r="AQ9" s="180"/>
      <c r="AR9" s="182"/>
      <c r="AS9" s="180"/>
      <c r="AT9" s="182"/>
      <c r="AU9" s="180"/>
      <c r="AV9" s="182"/>
      <c r="AW9" s="180"/>
      <c r="AX9" s="181"/>
      <c r="AY9" s="182"/>
      <c r="AZ9" s="264"/>
      <c r="BA9" s="264"/>
      <c r="BB9" s="217"/>
      <c r="BD9" s="218"/>
      <c r="BE9" s="218"/>
      <c r="BF9" s="218"/>
      <c r="BI9" s="183"/>
      <c r="BJ9" s="183"/>
      <c r="BK9" s="183"/>
      <c r="BL9" s="183"/>
    </row>
    <row r="10" spans="2:64" ht="10.5" customHeight="1" thickBot="1" x14ac:dyDescent="0.2">
      <c r="B10" s="246">
        <v>2</v>
      </c>
      <c r="C10" s="247" t="s">
        <v>42</v>
      </c>
      <c r="D10" s="247"/>
      <c r="E10" s="247"/>
      <c r="F10" s="247"/>
      <c r="G10" s="247"/>
      <c r="H10" s="249">
        <f>IF(ISBLANK(S45),"",S45)</f>
        <v>4</v>
      </c>
      <c r="I10" s="185"/>
      <c r="J10" s="23" t="str">
        <f>IF(ISBLANK(O45),"",IF(H10&gt;K10,"○",IF(H10&lt;K10,"×","△")))</f>
        <v>○</v>
      </c>
      <c r="K10" s="185">
        <f>IF(ISBLANK(O45),"",O45)</f>
        <v>1</v>
      </c>
      <c r="L10" s="252"/>
      <c r="M10" s="258"/>
      <c r="N10" s="259"/>
      <c r="O10" s="265"/>
      <c r="P10" s="259"/>
      <c r="Q10" s="260"/>
      <c r="R10" s="249">
        <f>IF(ISBLANK(O65),"",O65)</f>
        <v>0</v>
      </c>
      <c r="S10" s="185"/>
      <c r="T10" s="23" t="str">
        <f>IF(ISBLANK(O65),"",IF(R10&gt;U10,"○",IF(R10&lt;U10,"×","△")))</f>
        <v>×</v>
      </c>
      <c r="U10" s="185">
        <f>IF(ISBLANK(S65),"",S65)</f>
        <v>7</v>
      </c>
      <c r="V10" s="252"/>
      <c r="W10" s="249">
        <f>IF(ISBLANK(O79),"",O79)</f>
        <v>1</v>
      </c>
      <c r="X10" s="185"/>
      <c r="Y10" s="23" t="str">
        <f>IF(ISBLANK(O79),"",IF(W10&gt;Z10,"○",IF(W10&lt;Z10,"×","△")))</f>
        <v>×</v>
      </c>
      <c r="Z10" s="185">
        <f>IF(ISBLANK(S79),"",S79)</f>
        <v>3</v>
      </c>
      <c r="AA10" s="252"/>
      <c r="AB10" s="249">
        <f>IF(ISBLANK(O53),"",O53)</f>
        <v>0</v>
      </c>
      <c r="AC10" s="185"/>
      <c r="AD10" s="23" t="str">
        <f>IF(ISBLANK(O53),"",IF(AB10&gt;AE10,"○",IF(AB10&lt;AE10,"×","△")))</f>
        <v>×</v>
      </c>
      <c r="AE10" s="185">
        <f>IF(ISBLANK(S53),"",S53)</f>
        <v>7</v>
      </c>
      <c r="AF10" s="252"/>
      <c r="AG10" s="249">
        <f>IF(ISBLANK(O69),"",O69)</f>
        <v>3</v>
      </c>
      <c r="AH10" s="185"/>
      <c r="AI10" s="23" t="str">
        <f>IF(ISBLANK(O63),"",IF(AG10&gt;AJ10,"○",IF(AG10&lt;AJ10,"×","△")))</f>
        <v>○</v>
      </c>
      <c r="AJ10" s="185">
        <f>IF(ISBLANK(S69),"",S69)</f>
        <v>1</v>
      </c>
      <c r="AK10" s="252"/>
      <c r="AL10" s="222"/>
      <c r="AM10" s="223"/>
      <c r="AN10" s="28"/>
      <c r="AO10" s="223"/>
      <c r="AP10" s="226"/>
      <c r="AQ10" s="177">
        <f>IF(ISBLANK($O$45),"",SUM(BD10*3+BE10))</f>
        <v>6</v>
      </c>
      <c r="AR10" s="179"/>
      <c r="AS10" s="177">
        <f>IF(ISBLANK($O$45),"",SUM(H10)+SUM(M10)+SUM(R10)+SUM(W10)+SUM(AB10)+SUM(AG10)+SUM(AL10))</f>
        <v>8</v>
      </c>
      <c r="AT10" s="179"/>
      <c r="AU10" s="177">
        <f>IF(ISBLANK($O$45),"",SUM(K10)+SUM(P10)+SUM(U10)+SUM(Z10)+SUM(AE10)+SUM(AJ10)+SUM(AO10))</f>
        <v>19</v>
      </c>
      <c r="AV10" s="179"/>
      <c r="AW10" s="177">
        <f>IF(ISBLANK(O45),"",AS10-AU10)</f>
        <v>-11</v>
      </c>
      <c r="AX10" s="178"/>
      <c r="AY10" s="179"/>
      <c r="AZ10" s="264">
        <f>IF(ISBLANK($S$81),"",RANK($BF$8:$BF$19,$BF$8:$BF$19))</f>
        <v>4</v>
      </c>
      <c r="BA10" s="264"/>
      <c r="BB10" s="217">
        <f>IF(ISBLANK(S45),"",AQ10*10000+AW10*100+AS10)</f>
        <v>58908</v>
      </c>
      <c r="BD10" s="218">
        <f>COUNTIF(H10:AP11,"○")</f>
        <v>2</v>
      </c>
      <c r="BE10" s="218">
        <f>COUNTIF(H10:AP11,"△")</f>
        <v>0</v>
      </c>
      <c r="BF10" s="218">
        <f>SUM(AQ10*10000+AW10*100+AS10)</f>
        <v>58908</v>
      </c>
      <c r="BI10" s="183"/>
      <c r="BJ10" s="183"/>
      <c r="BK10" s="183"/>
      <c r="BL10" s="21"/>
    </row>
    <row r="11" spans="2:64" ht="10.5" customHeight="1" x14ac:dyDescent="0.15">
      <c r="B11" s="246"/>
      <c r="C11" s="248"/>
      <c r="D11" s="248"/>
      <c r="E11" s="248"/>
      <c r="F11" s="248"/>
      <c r="G11" s="248"/>
      <c r="H11" s="250"/>
      <c r="I11" s="251"/>
      <c r="J11" s="57"/>
      <c r="K11" s="251"/>
      <c r="L11" s="253"/>
      <c r="M11" s="261"/>
      <c r="N11" s="262"/>
      <c r="O11" s="262"/>
      <c r="P11" s="262"/>
      <c r="Q11" s="263"/>
      <c r="R11" s="250"/>
      <c r="S11" s="251"/>
      <c r="T11" s="6"/>
      <c r="U11" s="251"/>
      <c r="V11" s="253"/>
      <c r="W11" s="250"/>
      <c r="X11" s="251"/>
      <c r="Y11" s="6"/>
      <c r="Z11" s="251"/>
      <c r="AA11" s="253"/>
      <c r="AB11" s="250"/>
      <c r="AC11" s="251"/>
      <c r="AD11" s="6"/>
      <c r="AE11" s="251"/>
      <c r="AF11" s="253"/>
      <c r="AG11" s="250"/>
      <c r="AH11" s="251"/>
      <c r="AI11" s="6"/>
      <c r="AJ11" s="251"/>
      <c r="AK11" s="253"/>
      <c r="AL11" s="224"/>
      <c r="AM11" s="225"/>
      <c r="AN11" s="29"/>
      <c r="AO11" s="225"/>
      <c r="AP11" s="227"/>
      <c r="AQ11" s="180"/>
      <c r="AR11" s="182"/>
      <c r="AS11" s="180"/>
      <c r="AT11" s="182"/>
      <c r="AU11" s="180"/>
      <c r="AV11" s="182"/>
      <c r="AW11" s="180"/>
      <c r="AX11" s="181"/>
      <c r="AY11" s="182"/>
      <c r="AZ11" s="264"/>
      <c r="BA11" s="264"/>
      <c r="BB11" s="217"/>
      <c r="BD11" s="218"/>
      <c r="BE11" s="218"/>
      <c r="BF11" s="218"/>
      <c r="BI11" s="183"/>
      <c r="BJ11" s="183"/>
      <c r="BK11" s="183"/>
      <c r="BL11" s="21"/>
    </row>
    <row r="12" spans="2:64" ht="10.5" customHeight="1" thickBot="1" x14ac:dyDescent="0.2">
      <c r="B12" s="246">
        <v>3</v>
      </c>
      <c r="C12" s="247" t="s">
        <v>43</v>
      </c>
      <c r="D12" s="247"/>
      <c r="E12" s="247"/>
      <c r="F12" s="247"/>
      <c r="G12" s="247"/>
      <c r="H12" s="249">
        <f>U8</f>
        <v>7</v>
      </c>
      <c r="I12" s="185"/>
      <c r="J12" s="23" t="str">
        <f>IF(ISBLANK(O51),"",IF(H12&gt;K12,"○",IF(H12&lt;K12,"×","△")))</f>
        <v>○</v>
      </c>
      <c r="K12" s="185">
        <f>R8</f>
        <v>2</v>
      </c>
      <c r="L12" s="252"/>
      <c r="M12" s="249">
        <f>U10</f>
        <v>7</v>
      </c>
      <c r="N12" s="185"/>
      <c r="O12" s="23" t="str">
        <f>IF(ISBLANK(O65),"",IF(M12&gt;P12,"○",IF(M12&lt;P12,"×","△")))</f>
        <v>○</v>
      </c>
      <c r="P12" s="185">
        <f>R10</f>
        <v>0</v>
      </c>
      <c r="Q12" s="252"/>
      <c r="R12" s="258"/>
      <c r="S12" s="259"/>
      <c r="T12" s="259"/>
      <c r="U12" s="259"/>
      <c r="V12" s="260"/>
      <c r="W12" s="249">
        <f>IF(ISBLANK(O47),"",O47)</f>
        <v>1</v>
      </c>
      <c r="X12" s="185"/>
      <c r="Y12" s="23" t="str">
        <f>IF(ISBLANK(O47),"",IF(W12&gt;Z12,"○",IF(W12&lt;Z12,"×","△")))</f>
        <v>○</v>
      </c>
      <c r="Z12" s="185">
        <f>IF(ISBLANK(S47),"",S47)</f>
        <v>0</v>
      </c>
      <c r="AA12" s="252"/>
      <c r="AB12" s="249">
        <f>IF(ISBLANK(O71),"",O71)</f>
        <v>1</v>
      </c>
      <c r="AC12" s="185"/>
      <c r="AD12" s="23" t="str">
        <f>IF(ISBLANK(O61),"",IF(AB12&gt;AE12,"○",IF(AB12&lt;AE12,"×","△")))</f>
        <v>×</v>
      </c>
      <c r="AE12" s="185">
        <f>IF(ISBLANK(S71),"",S71)</f>
        <v>2</v>
      </c>
      <c r="AF12" s="252"/>
      <c r="AG12" s="249">
        <f>IF(ISBLANK(O81),"",O81)</f>
        <v>1</v>
      </c>
      <c r="AH12" s="185"/>
      <c r="AI12" s="23" t="str">
        <f>IF(ISBLANK(O81),"",IF(AG12&gt;AJ12,"○",IF(AG12&lt;AJ12,"×","△")))</f>
        <v>×</v>
      </c>
      <c r="AJ12" s="185">
        <f>IF(ISBLANK(S77),"",S77)</f>
        <v>2</v>
      </c>
      <c r="AK12" s="252"/>
      <c r="AL12" s="222"/>
      <c r="AM12" s="223"/>
      <c r="AN12" s="28"/>
      <c r="AO12" s="223"/>
      <c r="AP12" s="226"/>
      <c r="AQ12" s="177">
        <f>IF(ISBLANK($O$45),"",SUM(BD12*3+BE12))</f>
        <v>9</v>
      </c>
      <c r="AR12" s="179"/>
      <c r="AS12" s="177">
        <f>IF(ISBLANK($O$45),"",SUM(H12)+SUM(M12)+SUM(R12)+SUM(W12)+SUM(AB12)+SUM(AG12)+SUM(AL12))</f>
        <v>17</v>
      </c>
      <c r="AT12" s="179"/>
      <c r="AU12" s="177">
        <f>IF(ISBLANK($O$45),"",SUM(K12)+SUM(P12)+SUM(U12)+SUM(Z12)+SUM(AE12)+SUM(AJ12)+SUM(AO12))</f>
        <v>6</v>
      </c>
      <c r="AV12" s="179"/>
      <c r="AW12" s="177">
        <f>IF(ISBLANK(O45),"",AS12-AU12)</f>
        <v>11</v>
      </c>
      <c r="AX12" s="178"/>
      <c r="AY12" s="179"/>
      <c r="AZ12" s="264">
        <f>IF(ISBLANK($S$81),"",RANK($BF$8:$BF$19,$BF$8:$BF$19))</f>
        <v>2</v>
      </c>
      <c r="BA12" s="264"/>
      <c r="BB12" s="217">
        <f>IF(ISBLANK(O47),"",AQ12*10000+AW12*100+AS12)</f>
        <v>91117</v>
      </c>
      <c r="BD12" s="218">
        <f>COUNTIF(H12:AP13,"○")</f>
        <v>3</v>
      </c>
      <c r="BE12" s="218">
        <f>COUNTIF(H12:AP13,"△")</f>
        <v>0</v>
      </c>
      <c r="BF12" s="218">
        <f>SUM(AQ12*10000+AW12*100+AS12)</f>
        <v>91117</v>
      </c>
      <c r="BI12" s="183"/>
      <c r="BJ12" s="183"/>
      <c r="BK12" s="183"/>
      <c r="BL12" s="21"/>
    </row>
    <row r="13" spans="2:64" ht="10.5" customHeight="1" x14ac:dyDescent="0.15">
      <c r="B13" s="246"/>
      <c r="C13" s="248"/>
      <c r="D13" s="248"/>
      <c r="E13" s="248"/>
      <c r="F13" s="248"/>
      <c r="G13" s="248"/>
      <c r="H13" s="250"/>
      <c r="I13" s="251"/>
      <c r="J13" s="57"/>
      <c r="K13" s="251"/>
      <c r="L13" s="253"/>
      <c r="M13" s="250"/>
      <c r="N13" s="251"/>
      <c r="O13" s="57"/>
      <c r="P13" s="251"/>
      <c r="Q13" s="253"/>
      <c r="R13" s="261"/>
      <c r="S13" s="262"/>
      <c r="T13" s="262"/>
      <c r="U13" s="262"/>
      <c r="V13" s="263"/>
      <c r="W13" s="250"/>
      <c r="X13" s="251"/>
      <c r="Y13" s="6"/>
      <c r="Z13" s="251"/>
      <c r="AA13" s="253"/>
      <c r="AB13" s="250"/>
      <c r="AC13" s="251"/>
      <c r="AD13" s="6"/>
      <c r="AE13" s="251"/>
      <c r="AF13" s="253"/>
      <c r="AG13" s="250"/>
      <c r="AH13" s="251"/>
      <c r="AI13" s="6"/>
      <c r="AJ13" s="251"/>
      <c r="AK13" s="253"/>
      <c r="AL13" s="224"/>
      <c r="AM13" s="225"/>
      <c r="AN13" s="29"/>
      <c r="AO13" s="225"/>
      <c r="AP13" s="227"/>
      <c r="AQ13" s="180"/>
      <c r="AR13" s="182"/>
      <c r="AS13" s="180"/>
      <c r="AT13" s="182"/>
      <c r="AU13" s="180"/>
      <c r="AV13" s="182"/>
      <c r="AW13" s="180"/>
      <c r="AX13" s="181"/>
      <c r="AY13" s="182"/>
      <c r="AZ13" s="264"/>
      <c r="BA13" s="264"/>
      <c r="BB13" s="217"/>
      <c r="BD13" s="218"/>
      <c r="BE13" s="218"/>
      <c r="BF13" s="218"/>
      <c r="BI13" s="183"/>
      <c r="BJ13" s="183"/>
      <c r="BK13" s="183"/>
      <c r="BL13" s="21"/>
    </row>
    <row r="14" spans="2:64" ht="10.5" customHeight="1" thickBot="1" x14ac:dyDescent="0.2">
      <c r="B14" s="246">
        <v>4</v>
      </c>
      <c r="C14" s="247" t="s">
        <v>44</v>
      </c>
      <c r="D14" s="247"/>
      <c r="E14" s="247"/>
      <c r="F14" s="247"/>
      <c r="G14" s="247"/>
      <c r="H14" s="249">
        <f>Z8</f>
        <v>5</v>
      </c>
      <c r="I14" s="185"/>
      <c r="J14" s="23" t="str">
        <f>IF(ISBLANK(O65),"",IF(H14&gt;K14,"○",IF(H14&lt;K14,"×","△")))</f>
        <v>○</v>
      </c>
      <c r="K14" s="185">
        <f>W8</f>
        <v>1</v>
      </c>
      <c r="L14" s="252"/>
      <c r="M14" s="249">
        <f>Z10</f>
        <v>3</v>
      </c>
      <c r="N14" s="185"/>
      <c r="O14" s="23" t="str">
        <f>IF(ISBLANK(O79),"",IF(M14&gt;P14,"○",IF(M14&lt;P14,"×","△")))</f>
        <v>○</v>
      </c>
      <c r="P14" s="185">
        <f>W10</f>
        <v>1</v>
      </c>
      <c r="Q14" s="252"/>
      <c r="R14" s="249">
        <f>Z12</f>
        <v>0</v>
      </c>
      <c r="S14" s="185"/>
      <c r="T14" s="23" t="str">
        <f>IF(ISBLANK(O47),"",IF(R14&gt;U14,"○",IF(R14&lt;U14,"×","△")))</f>
        <v>×</v>
      </c>
      <c r="U14" s="185">
        <f>W12</f>
        <v>1</v>
      </c>
      <c r="V14" s="252"/>
      <c r="W14" s="258"/>
      <c r="X14" s="259"/>
      <c r="Y14" s="259"/>
      <c r="Z14" s="259"/>
      <c r="AA14" s="260"/>
      <c r="AB14" s="249">
        <f>IF(ISBLANK(O63),"",O63)</f>
        <v>1</v>
      </c>
      <c r="AC14" s="185"/>
      <c r="AD14" s="23" t="str">
        <f>IF(ISBLANK(O63),"",IF(AB14&gt;AE14,"○",IF(AB14&lt;AE14,"×","△")))</f>
        <v>×</v>
      </c>
      <c r="AE14" s="185">
        <f>IF(ISBLANK(S63),"",S63)</f>
        <v>5</v>
      </c>
      <c r="AF14" s="252"/>
      <c r="AG14" s="249">
        <f>IF(ISBLANK(O55),"",O55)</f>
        <v>4</v>
      </c>
      <c r="AH14" s="185"/>
      <c r="AI14" s="23" t="str">
        <f>IF(ISBLANK(O55),"",IF(AG14&gt;AJ14,"○",IF(AG14&lt;AJ14,"×","△")))</f>
        <v>○</v>
      </c>
      <c r="AJ14" s="185">
        <f>IF(ISBLANK(S55),"",S55)</f>
        <v>0</v>
      </c>
      <c r="AK14" s="252"/>
      <c r="AL14" s="222"/>
      <c r="AM14" s="223"/>
      <c r="AN14" s="28"/>
      <c r="AO14" s="223"/>
      <c r="AP14" s="226"/>
      <c r="AQ14" s="177">
        <f>IF(ISBLANK($O$45),"",SUM(BD14*3+BE14))</f>
        <v>9</v>
      </c>
      <c r="AR14" s="179"/>
      <c r="AS14" s="177">
        <f>IF(ISBLANK($O$45),"",SUM(H14)+SUM(M14)+SUM(R14)+SUM(W14)+SUM(AB14)+SUM(AG14)+SUM(AL14))</f>
        <v>13</v>
      </c>
      <c r="AT14" s="179"/>
      <c r="AU14" s="177">
        <f>IF(ISBLANK($O$45),"",SUM(K14)+SUM(P14)+SUM(U14)+SUM(Z14)+SUM(AE14)+SUM(AJ14)+SUM(AO14))</f>
        <v>8</v>
      </c>
      <c r="AV14" s="179"/>
      <c r="AW14" s="177">
        <f>IF(ISBLANK(O45),"",AS14-AU14)</f>
        <v>5</v>
      </c>
      <c r="AX14" s="178"/>
      <c r="AY14" s="179"/>
      <c r="AZ14" s="264">
        <f>IF(ISBLANK($S$81),"",RANK($BF$8:$BF$19,$BF$8:$BF$19))</f>
        <v>3</v>
      </c>
      <c r="BA14" s="264"/>
      <c r="BB14" s="217">
        <f>IF(ISBLANK(S47),"",AQ14*10000+AW14*100+AS14)</f>
        <v>90513</v>
      </c>
      <c r="BD14" s="218">
        <f>COUNTIF(H14:AP15,"○")</f>
        <v>3</v>
      </c>
      <c r="BE14" s="218">
        <f>COUNTIF(H14:AP15,"△")</f>
        <v>0</v>
      </c>
      <c r="BF14" s="218">
        <f>SUM(AQ14*10000+AW14*100+AS14)</f>
        <v>90513</v>
      </c>
      <c r="BI14" s="183"/>
      <c r="BJ14" s="183"/>
      <c r="BK14" s="183"/>
      <c r="BL14" s="21"/>
    </row>
    <row r="15" spans="2:64" ht="10.5" customHeight="1" x14ac:dyDescent="0.15">
      <c r="B15" s="246"/>
      <c r="C15" s="248"/>
      <c r="D15" s="248"/>
      <c r="E15" s="248"/>
      <c r="F15" s="248"/>
      <c r="G15" s="248"/>
      <c r="H15" s="250"/>
      <c r="I15" s="251"/>
      <c r="J15" s="57"/>
      <c r="K15" s="251"/>
      <c r="L15" s="253"/>
      <c r="M15" s="250"/>
      <c r="N15" s="251"/>
      <c r="O15" s="57"/>
      <c r="P15" s="251"/>
      <c r="Q15" s="253"/>
      <c r="R15" s="250"/>
      <c r="S15" s="251"/>
      <c r="T15" s="57"/>
      <c r="U15" s="251"/>
      <c r="V15" s="253"/>
      <c r="W15" s="261"/>
      <c r="X15" s="262"/>
      <c r="Y15" s="262"/>
      <c r="Z15" s="262"/>
      <c r="AA15" s="263"/>
      <c r="AB15" s="250"/>
      <c r="AC15" s="251"/>
      <c r="AD15" s="6"/>
      <c r="AE15" s="251"/>
      <c r="AF15" s="253"/>
      <c r="AG15" s="250"/>
      <c r="AH15" s="251"/>
      <c r="AI15" s="6"/>
      <c r="AJ15" s="251"/>
      <c r="AK15" s="253"/>
      <c r="AL15" s="224"/>
      <c r="AM15" s="225"/>
      <c r="AN15" s="29"/>
      <c r="AO15" s="225"/>
      <c r="AP15" s="227"/>
      <c r="AQ15" s="180"/>
      <c r="AR15" s="182"/>
      <c r="AS15" s="180"/>
      <c r="AT15" s="182"/>
      <c r="AU15" s="180"/>
      <c r="AV15" s="182"/>
      <c r="AW15" s="180"/>
      <c r="AX15" s="181"/>
      <c r="AY15" s="182"/>
      <c r="AZ15" s="264"/>
      <c r="BA15" s="264"/>
      <c r="BB15" s="217"/>
      <c r="BD15" s="218"/>
      <c r="BE15" s="218"/>
      <c r="BF15" s="218"/>
      <c r="BI15" s="183"/>
      <c r="BJ15" s="183"/>
      <c r="BK15" s="183"/>
      <c r="BL15" s="21"/>
    </row>
    <row r="16" spans="2:64" ht="10.5" customHeight="1" thickBot="1" x14ac:dyDescent="0.2">
      <c r="B16" s="246">
        <v>5</v>
      </c>
      <c r="C16" s="247" t="s">
        <v>106</v>
      </c>
      <c r="D16" s="247"/>
      <c r="E16" s="247"/>
      <c r="F16" s="247"/>
      <c r="G16" s="247"/>
      <c r="H16" s="249">
        <f>AE8</f>
        <v>11</v>
      </c>
      <c r="I16" s="185"/>
      <c r="J16" s="23" t="str">
        <f>IF(ISBLANK(O77),"",IF(H16&gt;K16,"○",IF(H16&lt;K16,"×","△")))</f>
        <v>○</v>
      </c>
      <c r="K16" s="185">
        <f>AB8</f>
        <v>1</v>
      </c>
      <c r="L16" s="252"/>
      <c r="M16" s="249">
        <f>AE10</f>
        <v>7</v>
      </c>
      <c r="N16" s="185"/>
      <c r="O16" s="23" t="str">
        <f>IF(ISBLANK(O53),"",IF(M16&gt;P16,"○",IF(M16&lt;P16,"×","△")))</f>
        <v>○</v>
      </c>
      <c r="P16" s="185">
        <f>AB10</f>
        <v>0</v>
      </c>
      <c r="Q16" s="252"/>
      <c r="R16" s="249">
        <f>AE12</f>
        <v>2</v>
      </c>
      <c r="S16" s="185"/>
      <c r="T16" s="23" t="str">
        <f>IF(ISBLANK(O61),"",IF(R16&gt;U16,"○",IF(R16&lt;U16,"×","△")))</f>
        <v>○</v>
      </c>
      <c r="U16" s="185">
        <f>AB12</f>
        <v>1</v>
      </c>
      <c r="V16" s="252"/>
      <c r="W16" s="249">
        <f>AE14</f>
        <v>5</v>
      </c>
      <c r="X16" s="185"/>
      <c r="Y16" s="23" t="str">
        <f>IF(ISBLANK(O63),"",IF(W16&gt;Z16,"○",IF(W16&lt;Z16,"×","△")))</f>
        <v>○</v>
      </c>
      <c r="Z16" s="185">
        <f>AB14</f>
        <v>1</v>
      </c>
      <c r="AA16" s="252"/>
      <c r="AB16" s="258"/>
      <c r="AC16" s="259"/>
      <c r="AD16" s="259"/>
      <c r="AE16" s="259"/>
      <c r="AF16" s="260"/>
      <c r="AG16" s="249">
        <f>IF(ISBLANK(O49),"",O49)</f>
        <v>10</v>
      </c>
      <c r="AH16" s="185"/>
      <c r="AI16" s="23" t="str">
        <f>IF(ISBLANK(O49),"",IF(AG16&gt;AJ16,"○",IF(AG16&lt;AJ16,"×","△")))</f>
        <v>○</v>
      </c>
      <c r="AJ16" s="185">
        <f>IF(ISBLANK(S49),"",S49)</f>
        <v>2</v>
      </c>
      <c r="AK16" s="252"/>
      <c r="AL16" s="222"/>
      <c r="AM16" s="223"/>
      <c r="AN16" s="28"/>
      <c r="AO16" s="223"/>
      <c r="AP16" s="226"/>
      <c r="AQ16" s="177">
        <f>IF(ISBLANK($O$45),"",SUM(BD16*3+BE16))</f>
        <v>15</v>
      </c>
      <c r="AR16" s="179"/>
      <c r="AS16" s="177">
        <f>IF(ISBLANK($O$45),"",SUM(H16)+SUM(M16)+SUM(R16)+SUM(W16)+SUM(AB16)+SUM(AG16)+SUM(AL16))</f>
        <v>35</v>
      </c>
      <c r="AT16" s="179"/>
      <c r="AU16" s="177">
        <f>IF(ISBLANK($O$45),"",SUM(K16)+SUM(P16)+SUM(U16)+SUM(Z16)+SUM(AE16)+SUM(AJ16)+SUM(AO16))</f>
        <v>5</v>
      </c>
      <c r="AV16" s="179"/>
      <c r="AW16" s="177">
        <f>IF(ISBLANK(O45),"",AS16-AU16)</f>
        <v>30</v>
      </c>
      <c r="AX16" s="178"/>
      <c r="AY16" s="179"/>
      <c r="AZ16" s="264">
        <f>IF(ISBLANK($S$81),"",RANK($BF$8:$BF$19,$BF$8:$BF$19))</f>
        <v>1</v>
      </c>
      <c r="BA16" s="264"/>
      <c r="BB16" s="217">
        <f>IF(ISBLANK(O49),"",AQ16*10000+AW16*100+AS16)</f>
        <v>153035</v>
      </c>
      <c r="BD16" s="218">
        <f>COUNTIF(H16:AP17,"○")</f>
        <v>5</v>
      </c>
      <c r="BE16" s="218">
        <f>COUNTIF(H16:AP17,"△")</f>
        <v>0</v>
      </c>
      <c r="BF16" s="218">
        <f>SUM(AQ16*10000+AW16*100+AS16)</f>
        <v>153035</v>
      </c>
      <c r="BI16" s="183"/>
      <c r="BJ16" s="183"/>
      <c r="BK16" s="183"/>
      <c r="BL16" s="21"/>
    </row>
    <row r="17" spans="2:64" ht="10.5" customHeight="1" x14ac:dyDescent="0.15">
      <c r="B17" s="246"/>
      <c r="C17" s="248"/>
      <c r="D17" s="248"/>
      <c r="E17" s="248"/>
      <c r="F17" s="248"/>
      <c r="G17" s="248"/>
      <c r="H17" s="250"/>
      <c r="I17" s="251"/>
      <c r="J17" s="57"/>
      <c r="K17" s="251"/>
      <c r="L17" s="253"/>
      <c r="M17" s="250"/>
      <c r="N17" s="251"/>
      <c r="O17" s="57"/>
      <c r="P17" s="251"/>
      <c r="Q17" s="253"/>
      <c r="R17" s="250"/>
      <c r="S17" s="251"/>
      <c r="T17" s="57"/>
      <c r="U17" s="251"/>
      <c r="V17" s="253"/>
      <c r="W17" s="250"/>
      <c r="X17" s="251"/>
      <c r="Y17" s="57"/>
      <c r="Z17" s="251"/>
      <c r="AA17" s="253"/>
      <c r="AB17" s="261"/>
      <c r="AC17" s="262"/>
      <c r="AD17" s="262"/>
      <c r="AE17" s="262"/>
      <c r="AF17" s="263"/>
      <c r="AG17" s="250"/>
      <c r="AH17" s="251"/>
      <c r="AI17" s="6"/>
      <c r="AJ17" s="251"/>
      <c r="AK17" s="253"/>
      <c r="AL17" s="224"/>
      <c r="AM17" s="225"/>
      <c r="AN17" s="29"/>
      <c r="AO17" s="225"/>
      <c r="AP17" s="227"/>
      <c r="AQ17" s="180"/>
      <c r="AR17" s="182"/>
      <c r="AS17" s="180"/>
      <c r="AT17" s="182"/>
      <c r="AU17" s="180"/>
      <c r="AV17" s="182"/>
      <c r="AW17" s="180"/>
      <c r="AX17" s="181"/>
      <c r="AY17" s="182"/>
      <c r="AZ17" s="264"/>
      <c r="BA17" s="264"/>
      <c r="BB17" s="217"/>
      <c r="BD17" s="218"/>
      <c r="BE17" s="218"/>
      <c r="BF17" s="218"/>
      <c r="BI17" s="183"/>
      <c r="BJ17" s="183"/>
      <c r="BK17" s="183"/>
      <c r="BL17" s="21"/>
    </row>
    <row r="18" spans="2:64" ht="10.5" customHeight="1" thickBot="1" x14ac:dyDescent="0.2">
      <c r="B18" s="246">
        <v>6</v>
      </c>
      <c r="C18" s="247" t="s">
        <v>45</v>
      </c>
      <c r="D18" s="247"/>
      <c r="E18" s="247"/>
      <c r="F18" s="247"/>
      <c r="G18" s="247"/>
      <c r="H18" s="249">
        <f>AJ8</f>
        <v>2</v>
      </c>
      <c r="I18" s="185"/>
      <c r="J18" s="23" t="str">
        <f>IF(ISBLANK(O61),"",IF(H18&gt;K18,"○",IF(H18&lt;K18,"×","△")))</f>
        <v>○</v>
      </c>
      <c r="K18" s="185">
        <f>AG8</f>
        <v>1</v>
      </c>
      <c r="L18" s="252"/>
      <c r="M18" s="249">
        <f>AJ10</f>
        <v>1</v>
      </c>
      <c r="N18" s="185"/>
      <c r="O18" s="23" t="str">
        <f>IF(ISBLANK(O63),"",IF(M18&gt;P18,"○",IF(M18&lt;P18,"×","△")))</f>
        <v>×</v>
      </c>
      <c r="P18" s="185">
        <f>AG10</f>
        <v>3</v>
      </c>
      <c r="Q18" s="252"/>
      <c r="R18" s="249">
        <f>AJ12</f>
        <v>2</v>
      </c>
      <c r="S18" s="185"/>
      <c r="T18" s="23" t="str">
        <f>IF(ISBLANK(O81),"",IF(R18&gt;U18,"○",IF(R18&lt;U18,"×","△")))</f>
        <v>○</v>
      </c>
      <c r="U18" s="185">
        <f>AG12</f>
        <v>1</v>
      </c>
      <c r="V18" s="252"/>
      <c r="W18" s="249">
        <f>AJ14</f>
        <v>0</v>
      </c>
      <c r="X18" s="185"/>
      <c r="Y18" s="23" t="str">
        <f>IF(ISBLANK(O55),"",IF(W18&gt;Z18,"○",IF(W18&lt;Z18,"×","△")))</f>
        <v>×</v>
      </c>
      <c r="Z18" s="185">
        <f>AG14</f>
        <v>4</v>
      </c>
      <c r="AA18" s="252"/>
      <c r="AB18" s="249">
        <f>IF(ISBLANK(S49),"",S49)</f>
        <v>2</v>
      </c>
      <c r="AC18" s="185"/>
      <c r="AD18" s="23" t="str">
        <f>IF(ISBLANK(O49),"",IF(AB18&gt;AE18,"○",IF(AB18&lt;AE18,"×","△")))</f>
        <v>×</v>
      </c>
      <c r="AE18" s="254">
        <f>AG16</f>
        <v>10</v>
      </c>
      <c r="AF18" s="255"/>
      <c r="AG18" s="258"/>
      <c r="AH18" s="259"/>
      <c r="AI18" s="259"/>
      <c r="AJ18" s="259"/>
      <c r="AK18" s="260"/>
      <c r="AL18" s="222"/>
      <c r="AM18" s="223"/>
      <c r="AN18" s="28"/>
      <c r="AO18" s="223"/>
      <c r="AP18" s="226"/>
      <c r="AQ18" s="177">
        <f>IF(ISBLANK($O$45),"",SUM(BD18*3+BE18))</f>
        <v>6</v>
      </c>
      <c r="AR18" s="179"/>
      <c r="AS18" s="177">
        <f>IF(ISBLANK($O$45),"",SUM(H18)+SUM(M18)+SUM(R18)+SUM(W18)+SUM(AB18)+SUM(AG18)+SUM(AL18))</f>
        <v>7</v>
      </c>
      <c r="AT18" s="179"/>
      <c r="AU18" s="177">
        <f>IF(ISBLANK($O$45),"",SUM(K18)+SUM(P18)+SUM(U18)+SUM(Z18)+SUM(AE18)+SUM(AJ18)+SUM(AO18))</f>
        <v>19</v>
      </c>
      <c r="AV18" s="179"/>
      <c r="AW18" s="177">
        <f>IF(ISBLANK(O45),"",AS18-AU18)</f>
        <v>-12</v>
      </c>
      <c r="AX18" s="178"/>
      <c r="AY18" s="179"/>
      <c r="AZ18" s="264">
        <f>IF(ISBLANK($S$81),"",RANK($BF$8:$BF$19,$BF$8:$BF$19))</f>
        <v>5</v>
      </c>
      <c r="BA18" s="264"/>
      <c r="BB18" s="217">
        <f>IF(ISBLANK(S49),"",AQ18*10000+AW18*100+AS18)</f>
        <v>58807</v>
      </c>
      <c r="BD18" s="218">
        <f>COUNTIF(H18:AP19,"○")</f>
        <v>2</v>
      </c>
      <c r="BE18" s="218">
        <f>COUNTIF(H18:AP19,"△")</f>
        <v>0</v>
      </c>
      <c r="BF18" s="218">
        <f>SUM(AQ18*10000+AW18*100+AS18)</f>
        <v>58807</v>
      </c>
      <c r="BI18" s="183"/>
      <c r="BJ18" s="183"/>
      <c r="BK18" s="183"/>
      <c r="BL18" s="21"/>
    </row>
    <row r="19" spans="2:64" ht="10.5" customHeight="1" x14ac:dyDescent="0.15">
      <c r="B19" s="246"/>
      <c r="C19" s="248"/>
      <c r="D19" s="248"/>
      <c r="E19" s="248"/>
      <c r="F19" s="248"/>
      <c r="G19" s="248"/>
      <c r="H19" s="250"/>
      <c r="I19" s="251"/>
      <c r="J19" s="57"/>
      <c r="K19" s="251"/>
      <c r="L19" s="253"/>
      <c r="M19" s="250"/>
      <c r="N19" s="251"/>
      <c r="O19" s="57"/>
      <c r="P19" s="251"/>
      <c r="Q19" s="253"/>
      <c r="R19" s="250"/>
      <c r="S19" s="251"/>
      <c r="T19" s="57"/>
      <c r="U19" s="251"/>
      <c r="V19" s="253"/>
      <c r="W19" s="250"/>
      <c r="X19" s="251"/>
      <c r="Y19" s="57"/>
      <c r="Z19" s="251"/>
      <c r="AA19" s="253"/>
      <c r="AB19" s="250"/>
      <c r="AC19" s="251"/>
      <c r="AD19" s="57"/>
      <c r="AE19" s="256"/>
      <c r="AF19" s="257"/>
      <c r="AG19" s="261"/>
      <c r="AH19" s="262"/>
      <c r="AI19" s="262"/>
      <c r="AJ19" s="262"/>
      <c r="AK19" s="263"/>
      <c r="AL19" s="224"/>
      <c r="AM19" s="225"/>
      <c r="AN19" s="29"/>
      <c r="AO19" s="225"/>
      <c r="AP19" s="227"/>
      <c r="AQ19" s="180"/>
      <c r="AR19" s="182"/>
      <c r="AS19" s="180"/>
      <c r="AT19" s="182"/>
      <c r="AU19" s="180"/>
      <c r="AV19" s="182"/>
      <c r="AW19" s="180"/>
      <c r="AX19" s="181"/>
      <c r="AY19" s="182"/>
      <c r="AZ19" s="264"/>
      <c r="BA19" s="264"/>
      <c r="BB19" s="217"/>
      <c r="BD19" s="218"/>
      <c r="BE19" s="218"/>
      <c r="BF19" s="218"/>
      <c r="BI19" s="183"/>
      <c r="BJ19" s="183"/>
      <c r="BK19" s="183"/>
      <c r="BL19" s="21"/>
    </row>
    <row r="20" spans="2:64" ht="10.5" customHeight="1" thickBot="1" x14ac:dyDescent="0.2">
      <c r="B20" s="219"/>
      <c r="C20" s="220"/>
      <c r="D20" s="220"/>
      <c r="E20" s="220"/>
      <c r="F20" s="220"/>
      <c r="G20" s="220"/>
      <c r="H20" s="222"/>
      <c r="I20" s="223"/>
      <c r="J20" s="28"/>
      <c r="K20" s="223"/>
      <c r="L20" s="226"/>
      <c r="M20" s="222"/>
      <c r="N20" s="223"/>
      <c r="O20" s="28"/>
      <c r="P20" s="223"/>
      <c r="Q20" s="226"/>
      <c r="R20" s="222"/>
      <c r="S20" s="223"/>
      <c r="T20" s="28"/>
      <c r="U20" s="223"/>
      <c r="V20" s="226"/>
      <c r="W20" s="222"/>
      <c r="X20" s="223"/>
      <c r="Y20" s="28"/>
      <c r="Z20" s="223"/>
      <c r="AA20" s="226"/>
      <c r="AB20" s="228"/>
      <c r="AC20" s="229"/>
      <c r="AD20" s="28"/>
      <c r="AE20" s="229"/>
      <c r="AF20" s="232"/>
      <c r="AG20" s="222"/>
      <c r="AH20" s="223"/>
      <c r="AI20" s="28"/>
      <c r="AJ20" s="223"/>
      <c r="AK20" s="226"/>
      <c r="AL20" s="234"/>
      <c r="AM20" s="235"/>
      <c r="AN20" s="235"/>
      <c r="AO20" s="235"/>
      <c r="AP20" s="236"/>
      <c r="AQ20" s="191"/>
      <c r="AR20" s="192"/>
      <c r="AS20" s="191"/>
      <c r="AT20" s="192"/>
      <c r="AU20" s="191"/>
      <c r="AV20" s="192"/>
      <c r="AW20" s="191"/>
      <c r="AX20" s="240"/>
      <c r="AY20" s="192"/>
      <c r="AZ20" s="242"/>
      <c r="BA20" s="243"/>
      <c r="BB20" s="217">
        <f>IF(ISBLANK(S51),"",AQ20*10000+AW20*100+AS20)</f>
        <v>0</v>
      </c>
      <c r="BD20" s="218">
        <f>COUNTIF(H20:AP21,"○")</f>
        <v>0</v>
      </c>
      <c r="BE20" s="218">
        <f>COUNTIF(H20:AP21,"△")</f>
        <v>0</v>
      </c>
      <c r="BF20" s="218">
        <f>SUM(AQ20*10000+AW20*100+AS20)</f>
        <v>0</v>
      </c>
      <c r="BI20" s="183"/>
      <c r="BJ20" s="183"/>
      <c r="BK20" s="183"/>
      <c r="BL20" s="21"/>
    </row>
    <row r="21" spans="2:64" ht="10.5" customHeight="1" x14ac:dyDescent="0.15">
      <c r="B21" s="219"/>
      <c r="C21" s="221"/>
      <c r="D21" s="221"/>
      <c r="E21" s="221"/>
      <c r="F21" s="221"/>
      <c r="G21" s="221"/>
      <c r="H21" s="224"/>
      <c r="I21" s="225"/>
      <c r="J21" s="56"/>
      <c r="K21" s="225"/>
      <c r="L21" s="227"/>
      <c r="M21" s="224"/>
      <c r="N21" s="225"/>
      <c r="O21" s="56"/>
      <c r="P21" s="225"/>
      <c r="Q21" s="227"/>
      <c r="R21" s="224"/>
      <c r="S21" s="225"/>
      <c r="T21" s="56"/>
      <c r="U21" s="225"/>
      <c r="V21" s="227"/>
      <c r="W21" s="224"/>
      <c r="X21" s="225"/>
      <c r="Y21" s="56"/>
      <c r="Z21" s="225"/>
      <c r="AA21" s="227"/>
      <c r="AB21" s="230"/>
      <c r="AC21" s="231"/>
      <c r="AD21" s="56"/>
      <c r="AE21" s="231"/>
      <c r="AF21" s="233"/>
      <c r="AG21" s="224"/>
      <c r="AH21" s="225"/>
      <c r="AI21" s="56"/>
      <c r="AJ21" s="225"/>
      <c r="AK21" s="227"/>
      <c r="AL21" s="237"/>
      <c r="AM21" s="238"/>
      <c r="AN21" s="238"/>
      <c r="AO21" s="238"/>
      <c r="AP21" s="239"/>
      <c r="AQ21" s="193"/>
      <c r="AR21" s="194"/>
      <c r="AS21" s="193"/>
      <c r="AT21" s="194"/>
      <c r="AU21" s="193"/>
      <c r="AV21" s="194"/>
      <c r="AW21" s="193"/>
      <c r="AX21" s="241"/>
      <c r="AY21" s="194"/>
      <c r="AZ21" s="244"/>
      <c r="BA21" s="245"/>
      <c r="BB21" s="217"/>
      <c r="BD21" s="218"/>
      <c r="BE21" s="218"/>
      <c r="BF21" s="218"/>
      <c r="BI21" s="183"/>
      <c r="BJ21" s="183"/>
      <c r="BK21" s="183"/>
      <c r="BL21" s="21"/>
    </row>
    <row r="22" spans="2:64" ht="15.75" customHeight="1" x14ac:dyDescent="0.15">
      <c r="B22" s="58"/>
      <c r="C22" s="8"/>
      <c r="D22" s="8"/>
      <c r="E22" s="8"/>
      <c r="F22" s="8"/>
      <c r="G22" s="8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5"/>
      <c r="AM22" s="185"/>
      <c r="AN22" s="185"/>
      <c r="AO22" s="185"/>
      <c r="AP22" s="185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</row>
    <row r="23" spans="2:64" ht="10.5" customHeight="1" x14ac:dyDescent="0.15">
      <c r="B23" s="201" t="str">
        <f>IF(ISBLANK(K2),"",K2)</f>
        <v>B</v>
      </c>
      <c r="C23" s="202"/>
      <c r="D23" s="203"/>
      <c r="E23" s="207" t="s">
        <v>15</v>
      </c>
      <c r="F23" s="208"/>
      <c r="G23" s="208"/>
      <c r="H23" s="168" t="s">
        <v>107</v>
      </c>
      <c r="I23" s="168"/>
      <c r="J23" s="168"/>
      <c r="K23" s="168"/>
      <c r="L23" s="168"/>
      <c r="M23" s="168"/>
      <c r="N23" s="168"/>
      <c r="O23" s="168"/>
      <c r="P23" s="168"/>
      <c r="Q23" s="168"/>
      <c r="R23" s="186" t="s">
        <v>16</v>
      </c>
      <c r="S23" s="186"/>
      <c r="T23" s="186"/>
      <c r="U23" s="170">
        <v>15</v>
      </c>
      <c r="V23" s="170"/>
      <c r="W23" s="170"/>
      <c r="X23" s="186" t="s">
        <v>17</v>
      </c>
      <c r="Y23" s="186"/>
      <c r="Z23" s="186"/>
      <c r="AA23" s="170">
        <v>35</v>
      </c>
      <c r="AB23" s="170"/>
      <c r="AC23" s="170"/>
      <c r="AD23" s="186" t="s">
        <v>11</v>
      </c>
      <c r="AE23" s="186"/>
      <c r="AF23" s="186"/>
      <c r="AG23" s="170">
        <v>5</v>
      </c>
      <c r="AH23" s="170"/>
      <c r="AI23" s="170"/>
      <c r="AJ23" s="186" t="s">
        <v>18</v>
      </c>
      <c r="AK23" s="186"/>
      <c r="AL23" s="186"/>
      <c r="AM23" s="170">
        <v>30</v>
      </c>
      <c r="AN23" s="170"/>
      <c r="AO23" s="170"/>
      <c r="BI23" s="51"/>
      <c r="BJ23" s="51"/>
      <c r="BK23" s="51"/>
    </row>
    <row r="24" spans="2:64" ht="10.5" customHeight="1" x14ac:dyDescent="0.15">
      <c r="B24" s="204"/>
      <c r="C24" s="205"/>
      <c r="D24" s="206"/>
      <c r="E24" s="209"/>
      <c r="F24" s="210"/>
      <c r="G24" s="210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86"/>
      <c r="S24" s="186"/>
      <c r="T24" s="186"/>
      <c r="U24" s="170"/>
      <c r="V24" s="170"/>
      <c r="W24" s="170"/>
      <c r="X24" s="186"/>
      <c r="Y24" s="186"/>
      <c r="Z24" s="186"/>
      <c r="AA24" s="170"/>
      <c r="AB24" s="170"/>
      <c r="AC24" s="170"/>
      <c r="AD24" s="186"/>
      <c r="AE24" s="186"/>
      <c r="AF24" s="186"/>
      <c r="AG24" s="170"/>
      <c r="AH24" s="170"/>
      <c r="AI24" s="170"/>
      <c r="AJ24" s="186"/>
      <c r="AK24" s="186"/>
      <c r="AL24" s="186"/>
      <c r="AM24" s="170"/>
      <c r="AN24" s="170"/>
      <c r="AO24" s="170"/>
      <c r="BI24" s="51"/>
      <c r="BJ24" s="51"/>
      <c r="BK24" s="51"/>
    </row>
    <row r="25" spans="2:64" ht="10.5" customHeight="1" x14ac:dyDescent="0.15">
      <c r="B25" s="204"/>
      <c r="C25" s="205"/>
      <c r="D25" s="206"/>
      <c r="E25" s="187" t="s">
        <v>19</v>
      </c>
      <c r="F25" s="188"/>
      <c r="G25" s="188"/>
      <c r="H25" s="168" t="s">
        <v>60</v>
      </c>
      <c r="I25" s="168"/>
      <c r="J25" s="168"/>
      <c r="K25" s="168"/>
      <c r="L25" s="168"/>
      <c r="M25" s="168"/>
      <c r="N25" s="168"/>
      <c r="O25" s="168"/>
      <c r="P25" s="168"/>
      <c r="Q25" s="168"/>
      <c r="R25" s="176" t="s">
        <v>16</v>
      </c>
      <c r="S25" s="176"/>
      <c r="T25" s="176"/>
      <c r="U25" s="170">
        <v>9</v>
      </c>
      <c r="V25" s="170"/>
      <c r="W25" s="170"/>
      <c r="X25" s="176" t="s">
        <v>17</v>
      </c>
      <c r="Y25" s="176"/>
      <c r="Z25" s="176"/>
      <c r="AA25" s="170">
        <v>17</v>
      </c>
      <c r="AB25" s="170"/>
      <c r="AC25" s="170"/>
      <c r="AD25" s="176" t="s">
        <v>11</v>
      </c>
      <c r="AE25" s="176"/>
      <c r="AF25" s="176"/>
      <c r="AG25" s="170">
        <v>6</v>
      </c>
      <c r="AH25" s="170"/>
      <c r="AI25" s="170"/>
      <c r="AJ25" s="176" t="s">
        <v>18</v>
      </c>
      <c r="AK25" s="176"/>
      <c r="AL25" s="176"/>
      <c r="AM25" s="170">
        <v>11</v>
      </c>
      <c r="AN25" s="170"/>
      <c r="AO25" s="170"/>
      <c r="BI25" s="51"/>
      <c r="BJ25" s="51"/>
      <c r="BK25" s="51"/>
    </row>
    <row r="26" spans="2:64" ht="10.5" customHeight="1" x14ac:dyDescent="0.15">
      <c r="B26" s="195" t="s">
        <v>0</v>
      </c>
      <c r="C26" s="196"/>
      <c r="D26" s="197"/>
      <c r="E26" s="189"/>
      <c r="F26" s="190"/>
      <c r="G26" s="190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76"/>
      <c r="S26" s="176"/>
      <c r="T26" s="176"/>
      <c r="U26" s="170"/>
      <c r="V26" s="170"/>
      <c r="W26" s="170"/>
      <c r="X26" s="176"/>
      <c r="Y26" s="176"/>
      <c r="Z26" s="176"/>
      <c r="AA26" s="170"/>
      <c r="AB26" s="170"/>
      <c r="AC26" s="170"/>
      <c r="AD26" s="176"/>
      <c r="AE26" s="176"/>
      <c r="AF26" s="176"/>
      <c r="AG26" s="170"/>
      <c r="AH26" s="170"/>
      <c r="AI26" s="170"/>
      <c r="AJ26" s="176"/>
      <c r="AK26" s="176"/>
      <c r="AL26" s="176"/>
      <c r="AM26" s="170"/>
      <c r="AN26" s="170"/>
      <c r="AO26" s="170"/>
      <c r="BD26" s="143"/>
      <c r="BE26" s="143"/>
      <c r="BF26" s="143"/>
      <c r="BG26" s="21"/>
      <c r="BH26" s="21"/>
      <c r="BI26" s="143"/>
      <c r="BJ26" s="143"/>
      <c r="BK26" s="143"/>
      <c r="BL26" s="143"/>
    </row>
    <row r="27" spans="2:64" ht="10.5" customHeight="1" x14ac:dyDescent="0.15">
      <c r="B27" s="195"/>
      <c r="C27" s="196"/>
      <c r="D27" s="197"/>
      <c r="E27" s="164" t="s">
        <v>20</v>
      </c>
      <c r="F27" s="165"/>
      <c r="G27" s="165"/>
      <c r="H27" s="168" t="s">
        <v>61</v>
      </c>
      <c r="I27" s="168"/>
      <c r="J27" s="168"/>
      <c r="K27" s="168"/>
      <c r="L27" s="168"/>
      <c r="M27" s="168"/>
      <c r="N27" s="168"/>
      <c r="O27" s="168"/>
      <c r="P27" s="168"/>
      <c r="Q27" s="168"/>
      <c r="R27" s="169" t="s">
        <v>16</v>
      </c>
      <c r="S27" s="169"/>
      <c r="T27" s="169"/>
      <c r="U27" s="170">
        <v>9</v>
      </c>
      <c r="V27" s="170"/>
      <c r="W27" s="170"/>
      <c r="X27" s="169" t="s">
        <v>17</v>
      </c>
      <c r="Y27" s="169"/>
      <c r="Z27" s="169"/>
      <c r="AA27" s="170">
        <v>13</v>
      </c>
      <c r="AB27" s="170"/>
      <c r="AC27" s="170"/>
      <c r="AD27" s="169" t="s">
        <v>11</v>
      </c>
      <c r="AE27" s="169"/>
      <c r="AF27" s="169"/>
      <c r="AG27" s="170">
        <v>8</v>
      </c>
      <c r="AH27" s="170"/>
      <c r="AI27" s="170"/>
      <c r="AJ27" s="169" t="s">
        <v>18</v>
      </c>
      <c r="AK27" s="169"/>
      <c r="AL27" s="169"/>
      <c r="AM27" s="211">
        <v>5</v>
      </c>
      <c r="AN27" s="212"/>
      <c r="AO27" s="213"/>
      <c r="AP27" s="171">
        <v>0</v>
      </c>
      <c r="AQ27" s="173" t="s">
        <v>14</v>
      </c>
      <c r="AR27" s="173" t="e">
        <v>#VALUE!</v>
      </c>
      <c r="AS27" s="175"/>
      <c r="AT27" s="175"/>
      <c r="AU27" s="175"/>
      <c r="AV27" s="175"/>
      <c r="AW27" s="175"/>
      <c r="AX27" s="175"/>
      <c r="AY27" s="175"/>
      <c r="AZ27" s="175"/>
      <c r="BA27" s="175"/>
      <c r="BD27" s="143"/>
      <c r="BE27" s="143"/>
      <c r="BF27" s="143"/>
      <c r="BG27" s="21"/>
      <c r="BH27" s="21"/>
      <c r="BI27" s="143"/>
      <c r="BJ27" s="143"/>
      <c r="BK27" s="143"/>
      <c r="BL27" s="143"/>
    </row>
    <row r="28" spans="2:64" ht="10.5" customHeight="1" x14ac:dyDescent="0.15">
      <c r="B28" s="198"/>
      <c r="C28" s="199"/>
      <c r="D28" s="200"/>
      <c r="E28" s="166"/>
      <c r="F28" s="167"/>
      <c r="G28" s="167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9"/>
      <c r="S28" s="169"/>
      <c r="T28" s="169"/>
      <c r="U28" s="170"/>
      <c r="V28" s="170"/>
      <c r="W28" s="170"/>
      <c r="X28" s="169"/>
      <c r="Y28" s="169"/>
      <c r="Z28" s="169"/>
      <c r="AA28" s="170"/>
      <c r="AB28" s="170"/>
      <c r="AC28" s="170"/>
      <c r="AD28" s="169"/>
      <c r="AE28" s="169"/>
      <c r="AF28" s="169"/>
      <c r="AG28" s="170"/>
      <c r="AH28" s="170"/>
      <c r="AI28" s="170"/>
      <c r="AJ28" s="169"/>
      <c r="AK28" s="169"/>
      <c r="AL28" s="169"/>
      <c r="AM28" s="214"/>
      <c r="AN28" s="215"/>
      <c r="AO28" s="216"/>
      <c r="AP28" s="172"/>
      <c r="AQ28" s="174"/>
      <c r="AR28" s="174"/>
      <c r="AS28" s="175"/>
      <c r="AT28" s="175"/>
      <c r="AU28" s="175"/>
      <c r="AV28" s="175"/>
      <c r="AW28" s="175"/>
      <c r="AX28" s="175"/>
      <c r="AY28" s="175"/>
      <c r="AZ28" s="175"/>
      <c r="BA28" s="175"/>
      <c r="BD28" s="143"/>
      <c r="BE28" s="143"/>
      <c r="BF28" s="143"/>
      <c r="BG28" s="21"/>
      <c r="BH28" s="21"/>
      <c r="BI28" s="143"/>
      <c r="BJ28" s="143"/>
      <c r="BK28" s="143"/>
      <c r="BL28" s="143"/>
    </row>
    <row r="29" spans="2:64" ht="7.5" customHeight="1" x14ac:dyDescent="0.15">
      <c r="B29" s="158"/>
      <c r="C29" s="158"/>
      <c r="D29" s="158"/>
      <c r="E29" s="158"/>
      <c r="F29" s="158"/>
      <c r="G29" s="158"/>
      <c r="H29" s="160"/>
      <c r="I29" s="161"/>
      <c r="J29" s="55"/>
      <c r="K29" s="153"/>
      <c r="L29" s="154"/>
      <c r="M29" s="153"/>
      <c r="N29" s="154"/>
      <c r="O29" s="55"/>
      <c r="P29" s="153"/>
      <c r="Q29" s="154"/>
      <c r="R29" s="153"/>
      <c r="S29" s="154"/>
      <c r="T29" s="55"/>
      <c r="U29" s="153"/>
      <c r="V29" s="154"/>
      <c r="W29" s="153"/>
      <c r="X29" s="154"/>
      <c r="Y29" s="55"/>
      <c r="Z29" s="153"/>
      <c r="AA29" s="154"/>
      <c r="AB29" s="153"/>
      <c r="AC29" s="154"/>
      <c r="AD29" s="55"/>
      <c r="AE29" s="153"/>
      <c r="AF29" s="154"/>
      <c r="AG29" s="153"/>
      <c r="AH29" s="154"/>
      <c r="AI29" s="55"/>
      <c r="AJ29" s="153"/>
      <c r="AK29" s="154"/>
      <c r="AL29" s="153"/>
      <c r="AM29" s="154"/>
      <c r="AN29" s="55"/>
      <c r="AO29" s="153"/>
      <c r="AP29" s="157"/>
      <c r="AQ29" s="52"/>
      <c r="AR29" s="52"/>
      <c r="AS29" s="52"/>
      <c r="AT29" s="31"/>
      <c r="AV29" s="31"/>
      <c r="AW29" s="31"/>
      <c r="AX29" s="31"/>
      <c r="AY29" s="31"/>
      <c r="AZ29" s="31"/>
      <c r="BA29" s="31"/>
      <c r="BB29" s="31"/>
      <c r="BD29" s="149"/>
      <c r="BE29" s="149"/>
      <c r="BF29" s="149"/>
      <c r="BG29" s="21"/>
      <c r="BH29" s="21"/>
      <c r="BI29" s="148"/>
      <c r="BJ29" s="148"/>
      <c r="BK29" s="149"/>
      <c r="BL29" s="21"/>
    </row>
    <row r="30" spans="2:64" ht="7.5" customHeight="1" x14ac:dyDescent="0.15">
      <c r="B30" s="159"/>
      <c r="C30" s="159"/>
      <c r="D30" s="159"/>
      <c r="E30" s="159"/>
      <c r="F30" s="159"/>
      <c r="G30" s="159"/>
      <c r="H30" s="162"/>
      <c r="I30" s="163"/>
      <c r="J30" s="24"/>
      <c r="K30" s="155"/>
      <c r="L30" s="156"/>
      <c r="M30" s="155"/>
      <c r="N30" s="156"/>
      <c r="O30" s="24"/>
      <c r="P30" s="155"/>
      <c r="Q30" s="156"/>
      <c r="R30" s="155"/>
      <c r="S30" s="156"/>
      <c r="T30" s="24"/>
      <c r="U30" s="155"/>
      <c r="V30" s="156"/>
      <c r="W30" s="155"/>
      <c r="X30" s="156"/>
      <c r="Y30" s="24"/>
      <c r="Z30" s="155"/>
      <c r="AA30" s="156"/>
      <c r="AB30" s="155"/>
      <c r="AC30" s="156"/>
      <c r="AD30" s="24"/>
      <c r="AE30" s="155"/>
      <c r="AF30" s="156"/>
      <c r="AG30" s="155"/>
      <c r="AH30" s="156"/>
      <c r="AI30" s="24"/>
      <c r="AJ30" s="155"/>
      <c r="AK30" s="156"/>
      <c r="AL30" s="155"/>
      <c r="AM30" s="156"/>
      <c r="AN30" s="24"/>
      <c r="AO30" s="155"/>
      <c r="AP30" s="156"/>
      <c r="AQ30" s="52"/>
      <c r="AR30" s="52"/>
      <c r="AS30" s="52"/>
      <c r="AT30" s="31"/>
      <c r="AU30" s="31"/>
      <c r="AV30" s="31"/>
      <c r="AW30" s="31"/>
      <c r="AX30" s="31"/>
      <c r="AY30" s="31"/>
      <c r="AZ30" s="31"/>
      <c r="BA30" s="31"/>
      <c r="BB30" s="31"/>
      <c r="BD30" s="149"/>
      <c r="BE30" s="149"/>
      <c r="BF30" s="149"/>
      <c r="BG30" s="21"/>
      <c r="BH30" s="21"/>
      <c r="BI30" s="148"/>
      <c r="BJ30" s="148"/>
      <c r="BK30" s="149"/>
      <c r="BL30" s="21"/>
    </row>
    <row r="31" spans="2:64" ht="7.5" customHeight="1" x14ac:dyDescent="0.15">
      <c r="B31" s="150" t="s">
        <v>21</v>
      </c>
      <c r="C31" s="150"/>
      <c r="D31" s="150"/>
      <c r="E31" s="151"/>
      <c r="F31" s="152"/>
      <c r="G31" s="152"/>
      <c r="H31" s="142" t="s">
        <v>26</v>
      </c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D31" s="21"/>
      <c r="BE31" s="21"/>
      <c r="BF31" s="21"/>
      <c r="BG31" s="21"/>
      <c r="BH31" s="21"/>
      <c r="BI31" s="141"/>
      <c r="BJ31" s="141"/>
      <c r="BK31" s="141"/>
      <c r="BL31" s="141"/>
    </row>
    <row r="32" spans="2:64" ht="7.5" customHeight="1" x14ac:dyDescent="0.15">
      <c r="B32" s="150"/>
      <c r="C32" s="150"/>
      <c r="D32" s="150"/>
      <c r="E32" s="152"/>
      <c r="F32" s="152"/>
      <c r="G32" s="15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D32" s="21"/>
      <c r="BE32" s="21"/>
      <c r="BF32" s="21"/>
      <c r="BG32" s="21"/>
      <c r="BH32" s="21"/>
      <c r="BI32" s="141"/>
      <c r="BJ32" s="141"/>
      <c r="BK32" s="141"/>
      <c r="BL32" s="141"/>
    </row>
    <row r="33" spans="2:64" ht="7.5" customHeight="1" x14ac:dyDescent="0.15">
      <c r="B33" s="150"/>
      <c r="C33" s="150"/>
      <c r="D33" s="150"/>
      <c r="E33" s="152"/>
      <c r="F33" s="152"/>
      <c r="G33" s="152"/>
      <c r="H33" s="142" t="s">
        <v>27</v>
      </c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D33" s="21"/>
      <c r="BE33" s="21"/>
      <c r="BF33" s="21"/>
      <c r="BG33" s="51"/>
      <c r="BH33" s="143"/>
      <c r="BI33" s="143"/>
      <c r="BJ33" s="143"/>
      <c r="BK33" s="143"/>
      <c r="BL33" s="21"/>
    </row>
    <row r="34" spans="2:64" ht="7.5" customHeight="1" x14ac:dyDescent="0.15">
      <c r="B34" s="150"/>
      <c r="C34" s="150"/>
      <c r="D34" s="150"/>
      <c r="E34" s="152"/>
      <c r="F34" s="152"/>
      <c r="G34" s="15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D34" s="21"/>
      <c r="BE34" s="21"/>
      <c r="BF34" s="21"/>
      <c r="BG34" s="51"/>
      <c r="BH34" s="143"/>
      <c r="BI34" s="143"/>
      <c r="BJ34" s="143"/>
      <c r="BK34" s="143"/>
      <c r="BL34" s="21"/>
    </row>
    <row r="35" spans="2:64" ht="7.5" customHeight="1" x14ac:dyDescent="0.15">
      <c r="B35" s="150"/>
      <c r="C35" s="150"/>
      <c r="D35" s="150"/>
      <c r="E35" s="152"/>
      <c r="F35" s="152"/>
      <c r="G35" s="152"/>
      <c r="H35" s="142" t="s">
        <v>28</v>
      </c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</row>
    <row r="36" spans="2:64" ht="7.5" customHeight="1" x14ac:dyDescent="0.15">
      <c r="B36" s="150"/>
      <c r="C36" s="150"/>
      <c r="D36" s="150"/>
      <c r="E36" s="152"/>
      <c r="F36" s="152"/>
      <c r="G36" s="15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</row>
    <row r="37" spans="2:64" ht="7.5" customHeight="1" x14ac:dyDescent="0.15">
      <c r="B37" s="150"/>
      <c r="C37" s="150"/>
      <c r="D37" s="150"/>
      <c r="E37" s="152"/>
      <c r="F37" s="152"/>
      <c r="G37" s="152"/>
      <c r="H37" s="147" t="s">
        <v>29</v>
      </c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</row>
    <row r="38" spans="2:64" ht="7.5" customHeight="1" x14ac:dyDescent="0.15">
      <c r="B38" s="150"/>
      <c r="C38" s="150"/>
      <c r="D38" s="150"/>
      <c r="E38" s="152"/>
      <c r="F38" s="152"/>
      <c r="G38" s="152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</row>
    <row r="39" spans="2:64" ht="7.5" customHeight="1" x14ac:dyDescent="0.15">
      <c r="B39" s="150"/>
      <c r="C39" s="150"/>
      <c r="D39" s="150"/>
      <c r="E39" s="152"/>
      <c r="F39" s="152"/>
      <c r="G39" s="152"/>
      <c r="H39" s="144" t="s">
        <v>30</v>
      </c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</row>
    <row r="40" spans="2:64" ht="7.5" customHeight="1" x14ac:dyDescent="0.15">
      <c r="B40" s="150"/>
      <c r="C40" s="150"/>
      <c r="D40" s="150"/>
      <c r="E40" s="152"/>
      <c r="F40" s="152"/>
      <c r="G40" s="152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</row>
    <row r="41" spans="2:64" ht="9" customHeight="1" x14ac:dyDescent="0.15">
      <c r="B41" s="50"/>
      <c r="C41" s="50"/>
      <c r="D41" s="50"/>
      <c r="E41" s="10"/>
      <c r="F41" s="10"/>
      <c r="G41" s="1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46" t="s">
        <v>22</v>
      </c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</row>
    <row r="42" spans="2:64" ht="9" customHeight="1" x14ac:dyDescent="0.15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</row>
    <row r="43" spans="2:64" ht="10.5" customHeight="1" x14ac:dyDescent="0.15">
      <c r="B43" s="10"/>
      <c r="C43" s="139" t="s">
        <v>53</v>
      </c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3" t="s">
        <v>23</v>
      </c>
      <c r="AI43" s="103"/>
      <c r="AJ43" s="103"/>
      <c r="AK43" s="103"/>
      <c r="AL43" s="103"/>
      <c r="AM43" s="103"/>
      <c r="AN43" s="10"/>
      <c r="AO43" s="10"/>
      <c r="AP43" s="10"/>
      <c r="AQ43" s="10"/>
      <c r="AR43" s="103" t="s">
        <v>24</v>
      </c>
      <c r="AS43" s="103"/>
      <c r="AT43" s="103"/>
      <c r="AU43" s="103"/>
      <c r="AV43" s="103"/>
      <c r="AW43" s="103"/>
    </row>
    <row r="44" spans="2:64" ht="10.5" customHeight="1" x14ac:dyDescent="0.15">
      <c r="B44" s="1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2"/>
      <c r="AH44" s="103"/>
      <c r="AI44" s="103"/>
      <c r="AJ44" s="103"/>
      <c r="AK44" s="103"/>
      <c r="AL44" s="103"/>
      <c r="AM44" s="103"/>
      <c r="AN44" s="10"/>
      <c r="AO44" s="10"/>
      <c r="AP44" s="10"/>
      <c r="AQ44" s="10"/>
      <c r="AR44" s="103"/>
      <c r="AS44" s="103"/>
      <c r="AT44" s="103"/>
      <c r="AU44" s="103"/>
      <c r="AV44" s="103"/>
      <c r="AW44" s="103"/>
    </row>
    <row r="45" spans="2:64" ht="11.25" customHeight="1" x14ac:dyDescent="0.15">
      <c r="B45" s="103" t="s">
        <v>3</v>
      </c>
      <c r="C45" s="103"/>
      <c r="D45" s="135" ph="1">
        <v>0.375</v>
      </c>
      <c r="E45" s="136" ph="1"/>
      <c r="F45" s="136" ph="1"/>
      <c r="G45" s="136" ph="1"/>
      <c r="H45" s="136" ph="1"/>
      <c r="I45" s="98" t="str">
        <f>C8</f>
        <v>城山FC</v>
      </c>
      <c r="J45" s="98"/>
      <c r="K45" s="98"/>
      <c r="L45" s="98"/>
      <c r="M45" s="98"/>
      <c r="N45" s="98"/>
      <c r="O45" s="97">
        <v>1</v>
      </c>
      <c r="P45" s="97"/>
      <c r="Q45" s="97"/>
      <c r="R45" s="39"/>
      <c r="S45" s="97">
        <v>4</v>
      </c>
      <c r="T45" s="97"/>
      <c r="U45" s="97"/>
      <c r="V45" s="98" t="str">
        <f>C10</f>
        <v>山名FC</v>
      </c>
      <c r="W45" s="98"/>
      <c r="X45" s="98"/>
      <c r="Y45" s="98"/>
      <c r="Z45" s="98"/>
      <c r="AA45" s="98"/>
      <c r="AB45" s="37"/>
      <c r="AC45" s="37"/>
      <c r="AD45" s="37"/>
      <c r="AE45" s="37"/>
      <c r="AF45" s="37"/>
      <c r="AG45" s="37"/>
      <c r="AH45" s="99" t="str">
        <f>C14</f>
        <v>箕郷FC</v>
      </c>
      <c r="AI45" s="99"/>
      <c r="AJ45" s="99"/>
      <c r="AK45" s="99"/>
      <c r="AL45" s="99"/>
      <c r="AM45" s="99"/>
      <c r="AN45" s="48"/>
      <c r="AO45" s="48"/>
      <c r="AP45" s="48"/>
      <c r="AQ45" s="48"/>
      <c r="AR45" s="98" t="str">
        <f>C18</f>
        <v>ＧＡＩＮＡＸＦＣ</v>
      </c>
      <c r="AS45" s="98"/>
      <c r="AT45" s="98"/>
      <c r="AU45" s="98"/>
      <c r="AV45" s="98"/>
      <c r="AW45" s="98"/>
      <c r="BF45" s="38"/>
    </row>
    <row r="46" spans="2:64" ht="11.25" customHeight="1" x14ac:dyDescent="0.15">
      <c r="B46" s="103"/>
      <c r="C46" s="103"/>
      <c r="D46" s="136" ph="1"/>
      <c r="E46" s="136" ph="1"/>
      <c r="F46" s="136" ph="1"/>
      <c r="G46" s="136" ph="1"/>
      <c r="H46" s="136" ph="1"/>
      <c r="I46" s="98"/>
      <c r="J46" s="98"/>
      <c r="K46" s="98"/>
      <c r="L46" s="98"/>
      <c r="M46" s="98"/>
      <c r="N46" s="98"/>
      <c r="O46" s="97"/>
      <c r="P46" s="97"/>
      <c r="Q46" s="97"/>
      <c r="R46" s="41"/>
      <c r="S46" s="97"/>
      <c r="T46" s="97"/>
      <c r="U46" s="97"/>
      <c r="V46" s="98"/>
      <c r="W46" s="98"/>
      <c r="X46" s="98"/>
      <c r="Y46" s="98"/>
      <c r="Z46" s="98"/>
      <c r="AA46" s="98"/>
      <c r="AB46" s="37"/>
      <c r="AC46" s="37"/>
      <c r="AD46" s="37"/>
      <c r="AE46" s="37"/>
      <c r="AF46" s="37"/>
      <c r="AG46" s="37"/>
      <c r="AH46" s="99"/>
      <c r="AI46" s="99"/>
      <c r="AJ46" s="99"/>
      <c r="AK46" s="99"/>
      <c r="AL46" s="99"/>
      <c r="AM46" s="99"/>
      <c r="AN46" s="48"/>
      <c r="AO46" s="48"/>
      <c r="AP46" s="48"/>
      <c r="AQ46" s="48"/>
      <c r="AR46" s="98"/>
      <c r="AS46" s="98"/>
      <c r="AT46" s="98"/>
      <c r="AU46" s="98"/>
      <c r="AV46" s="98"/>
      <c r="AW46" s="98"/>
      <c r="BF46" s="38"/>
    </row>
    <row r="47" spans="2:64" ht="11.25" customHeight="1" x14ac:dyDescent="0.15">
      <c r="B47" s="103" t="s">
        <v>4</v>
      </c>
      <c r="C47" s="103"/>
      <c r="D47" s="104" ph="1">
        <v>0.41666666666666669</v>
      </c>
      <c r="E47" s="105" ph="1"/>
      <c r="F47" s="105" ph="1"/>
      <c r="G47" s="105" ph="1"/>
      <c r="H47" s="105" ph="1"/>
      <c r="I47" s="98" t="str">
        <f>C12</f>
        <v>北スポーツ</v>
      </c>
      <c r="J47" s="98"/>
      <c r="K47" s="98"/>
      <c r="L47" s="98"/>
      <c r="M47" s="98"/>
      <c r="N47" s="98"/>
      <c r="O47" s="97">
        <v>1</v>
      </c>
      <c r="P47" s="97"/>
      <c r="Q47" s="97"/>
      <c r="R47" s="39"/>
      <c r="S47" s="97">
        <v>0</v>
      </c>
      <c r="T47" s="97"/>
      <c r="U47" s="97"/>
      <c r="V47" s="98" t="str">
        <f>C14</f>
        <v>箕郷FC</v>
      </c>
      <c r="W47" s="98"/>
      <c r="X47" s="98"/>
      <c r="Y47" s="98"/>
      <c r="Z47" s="98"/>
      <c r="AA47" s="98"/>
      <c r="AB47" s="42"/>
      <c r="AC47" s="42"/>
      <c r="AD47" s="42"/>
      <c r="AE47" s="42"/>
      <c r="AF47" s="42"/>
      <c r="AG47" s="42"/>
      <c r="AH47" s="99" t="str">
        <f>C10</f>
        <v>山名FC</v>
      </c>
      <c r="AI47" s="99"/>
      <c r="AJ47" s="99"/>
      <c r="AK47" s="99"/>
      <c r="AL47" s="99"/>
      <c r="AM47" s="99"/>
      <c r="AN47" s="48"/>
      <c r="AO47" s="48"/>
      <c r="AP47" s="48"/>
      <c r="AQ47" s="48"/>
      <c r="AR47" s="98" t="str">
        <f>C8</f>
        <v>城山FC</v>
      </c>
      <c r="AS47" s="98"/>
      <c r="AT47" s="98"/>
      <c r="AU47" s="98"/>
      <c r="AV47" s="98"/>
      <c r="AW47" s="98"/>
      <c r="BF47" s="38"/>
    </row>
    <row r="48" spans="2:64" ht="11.25" customHeight="1" x14ac:dyDescent="0.15">
      <c r="B48" s="103"/>
      <c r="C48" s="103"/>
      <c r="D48" s="105" ph="1"/>
      <c r="E48" s="105" ph="1"/>
      <c r="F48" s="105" ph="1"/>
      <c r="G48" s="105" ph="1"/>
      <c r="H48" s="105" ph="1"/>
      <c r="I48" s="98"/>
      <c r="J48" s="98"/>
      <c r="K48" s="98"/>
      <c r="L48" s="98"/>
      <c r="M48" s="98"/>
      <c r="N48" s="98"/>
      <c r="O48" s="97"/>
      <c r="P48" s="97"/>
      <c r="Q48" s="97"/>
      <c r="R48" s="41"/>
      <c r="S48" s="97"/>
      <c r="T48" s="97"/>
      <c r="U48" s="97"/>
      <c r="V48" s="98"/>
      <c r="W48" s="98"/>
      <c r="X48" s="98"/>
      <c r="Y48" s="98"/>
      <c r="Z48" s="98"/>
      <c r="AA48" s="98"/>
      <c r="AB48" s="42"/>
      <c r="AC48" s="42"/>
      <c r="AD48" s="42"/>
      <c r="AE48" s="42"/>
      <c r="AF48" s="42"/>
      <c r="AG48" s="42"/>
      <c r="AH48" s="99"/>
      <c r="AI48" s="99"/>
      <c r="AJ48" s="99"/>
      <c r="AK48" s="99"/>
      <c r="AL48" s="99"/>
      <c r="AM48" s="99"/>
      <c r="AN48" s="48"/>
      <c r="AO48" s="48"/>
      <c r="AP48" s="48"/>
      <c r="AQ48" s="48"/>
      <c r="AR48" s="98"/>
      <c r="AS48" s="98"/>
      <c r="AT48" s="98"/>
      <c r="AU48" s="98"/>
      <c r="AV48" s="98"/>
      <c r="AW48" s="98"/>
      <c r="BF48" s="38"/>
    </row>
    <row r="49" spans="2:58" ht="11.25" customHeight="1" x14ac:dyDescent="0.15">
      <c r="B49" s="103" t="s">
        <v>5</v>
      </c>
      <c r="C49" s="103"/>
      <c r="D49" s="135" ph="1">
        <v>0.45833333333333331</v>
      </c>
      <c r="E49" s="136" ph="1"/>
      <c r="F49" s="136" ph="1"/>
      <c r="G49" s="136" ph="1"/>
      <c r="H49" s="136" ph="1"/>
      <c r="I49" s="100" t="str">
        <f>C16</f>
        <v>ルーヴェン</v>
      </c>
      <c r="J49" s="100"/>
      <c r="K49" s="100"/>
      <c r="L49" s="100"/>
      <c r="M49" s="100"/>
      <c r="N49" s="100"/>
      <c r="O49" s="97">
        <v>10</v>
      </c>
      <c r="P49" s="97"/>
      <c r="Q49" s="97"/>
      <c r="R49" s="39"/>
      <c r="S49" s="97">
        <v>2</v>
      </c>
      <c r="T49" s="97"/>
      <c r="U49" s="97"/>
      <c r="V49" s="98" t="str">
        <f>C18</f>
        <v>ＧＡＩＮＡＸＦＣ</v>
      </c>
      <c r="W49" s="98"/>
      <c r="X49" s="98"/>
      <c r="Y49" s="98"/>
      <c r="Z49" s="98"/>
      <c r="AA49" s="98"/>
      <c r="AB49" s="42"/>
      <c r="AC49" s="42"/>
      <c r="AD49" s="42"/>
      <c r="AE49" s="42"/>
      <c r="AF49" s="42"/>
      <c r="AG49" s="42"/>
      <c r="AH49" s="98" t="str">
        <f>C12</f>
        <v>北スポーツ</v>
      </c>
      <c r="AI49" s="98"/>
      <c r="AJ49" s="98"/>
      <c r="AK49" s="98"/>
      <c r="AL49" s="98"/>
      <c r="AM49" s="98"/>
      <c r="AN49" s="48"/>
      <c r="AO49" s="48"/>
      <c r="AP49" s="48"/>
      <c r="AQ49" s="48"/>
      <c r="AR49" s="98" t="str">
        <f>C14</f>
        <v>箕郷FC</v>
      </c>
      <c r="AS49" s="98"/>
      <c r="AT49" s="98"/>
      <c r="AU49" s="98"/>
      <c r="AV49" s="98"/>
      <c r="AW49" s="98"/>
      <c r="BF49" s="38"/>
    </row>
    <row r="50" spans="2:58" ht="11.25" customHeight="1" x14ac:dyDescent="0.15">
      <c r="B50" s="103"/>
      <c r="C50" s="103"/>
      <c r="D50" s="136" ph="1"/>
      <c r="E50" s="136" ph="1"/>
      <c r="F50" s="136" ph="1"/>
      <c r="G50" s="136" ph="1"/>
      <c r="H50" s="136" ph="1"/>
      <c r="I50" s="100"/>
      <c r="J50" s="100"/>
      <c r="K50" s="100"/>
      <c r="L50" s="100"/>
      <c r="M50" s="100"/>
      <c r="N50" s="100"/>
      <c r="O50" s="97"/>
      <c r="P50" s="97"/>
      <c r="Q50" s="97"/>
      <c r="R50" s="41"/>
      <c r="S50" s="97"/>
      <c r="T50" s="97"/>
      <c r="U50" s="97"/>
      <c r="V50" s="98"/>
      <c r="W50" s="98"/>
      <c r="X50" s="98"/>
      <c r="Y50" s="98"/>
      <c r="Z50" s="98"/>
      <c r="AA50" s="98"/>
      <c r="AB50" s="42"/>
      <c r="AC50" s="42"/>
      <c r="AD50" s="42"/>
      <c r="AE50" s="42"/>
      <c r="AF50" s="42"/>
      <c r="AG50" s="42"/>
      <c r="AH50" s="98"/>
      <c r="AI50" s="98"/>
      <c r="AJ50" s="98"/>
      <c r="AK50" s="98"/>
      <c r="AL50" s="98"/>
      <c r="AM50" s="98"/>
      <c r="AN50" s="48"/>
      <c r="AO50" s="48"/>
      <c r="AP50" s="48"/>
      <c r="AQ50" s="48"/>
      <c r="AR50" s="98"/>
      <c r="AS50" s="98"/>
      <c r="AT50" s="98"/>
      <c r="AU50" s="98"/>
      <c r="AV50" s="98"/>
      <c r="AW50" s="98"/>
      <c r="BF50" s="38"/>
    </row>
    <row r="51" spans="2:58" ht="11.25" customHeight="1" x14ac:dyDescent="0.15">
      <c r="B51" s="103" t="s">
        <v>6</v>
      </c>
      <c r="C51" s="103"/>
      <c r="D51" s="104" ph="1">
        <v>0.5</v>
      </c>
      <c r="E51" s="105" ph="1"/>
      <c r="F51" s="105" ph="1"/>
      <c r="G51" s="105" ph="1"/>
      <c r="H51" s="105" ph="1"/>
      <c r="I51" s="98" t="str">
        <f>I45</f>
        <v>城山FC</v>
      </c>
      <c r="J51" s="98"/>
      <c r="K51" s="98"/>
      <c r="L51" s="98"/>
      <c r="M51" s="98"/>
      <c r="N51" s="98"/>
      <c r="O51" s="97">
        <v>2</v>
      </c>
      <c r="P51" s="97"/>
      <c r="Q51" s="97"/>
      <c r="R51" s="39"/>
      <c r="S51" s="97">
        <v>7</v>
      </c>
      <c r="T51" s="97"/>
      <c r="U51" s="97"/>
      <c r="V51" s="99" t="str">
        <f>C12</f>
        <v>北スポーツ</v>
      </c>
      <c r="W51" s="99"/>
      <c r="X51" s="99"/>
      <c r="Y51" s="99"/>
      <c r="Z51" s="99"/>
      <c r="AA51" s="99"/>
      <c r="AB51" s="42"/>
      <c r="AC51" s="42"/>
      <c r="AD51" s="42"/>
      <c r="AE51" s="42"/>
      <c r="AF51" s="42"/>
      <c r="AG51" s="42"/>
      <c r="AH51" s="98" t="str">
        <f>C18</f>
        <v>ＧＡＩＮＡＸＦＣ</v>
      </c>
      <c r="AI51" s="98"/>
      <c r="AJ51" s="98"/>
      <c r="AK51" s="98"/>
      <c r="AL51" s="98"/>
      <c r="AM51" s="98"/>
      <c r="AN51" s="48"/>
      <c r="AO51" s="48"/>
      <c r="AP51" s="48"/>
      <c r="AQ51" s="48"/>
      <c r="AR51" s="99" t="str">
        <f>C16</f>
        <v>ルーヴェン</v>
      </c>
      <c r="AS51" s="99"/>
      <c r="AT51" s="99"/>
      <c r="AU51" s="99"/>
      <c r="AV51" s="99"/>
      <c r="AW51" s="99"/>
      <c r="BF51" s="38"/>
    </row>
    <row r="52" spans="2:58" ht="11.25" customHeight="1" x14ac:dyDescent="0.15">
      <c r="B52" s="103"/>
      <c r="C52" s="103"/>
      <c r="D52" s="105" ph="1"/>
      <c r="E52" s="105" ph="1"/>
      <c r="F52" s="105" ph="1"/>
      <c r="G52" s="105" ph="1"/>
      <c r="H52" s="105" ph="1"/>
      <c r="I52" s="98"/>
      <c r="J52" s="98"/>
      <c r="K52" s="98"/>
      <c r="L52" s="98"/>
      <c r="M52" s="98"/>
      <c r="N52" s="98"/>
      <c r="O52" s="97"/>
      <c r="P52" s="97"/>
      <c r="Q52" s="97"/>
      <c r="R52" s="41"/>
      <c r="S52" s="97"/>
      <c r="T52" s="97"/>
      <c r="U52" s="97"/>
      <c r="V52" s="99"/>
      <c r="W52" s="99"/>
      <c r="X52" s="99"/>
      <c r="Y52" s="99"/>
      <c r="Z52" s="99"/>
      <c r="AA52" s="99"/>
      <c r="AB52" s="42"/>
      <c r="AC52" s="42"/>
      <c r="AD52" s="42"/>
      <c r="AE52" s="42"/>
      <c r="AF52" s="42"/>
      <c r="AG52" s="42"/>
      <c r="AH52" s="98"/>
      <c r="AI52" s="98"/>
      <c r="AJ52" s="98"/>
      <c r="AK52" s="98"/>
      <c r="AL52" s="98"/>
      <c r="AM52" s="98"/>
      <c r="AN52" s="48"/>
      <c r="AO52" s="48"/>
      <c r="AP52" s="48"/>
      <c r="AQ52" s="48"/>
      <c r="AR52" s="99"/>
      <c r="AS52" s="99"/>
      <c r="AT52" s="99"/>
      <c r="AU52" s="99"/>
      <c r="AV52" s="99"/>
      <c r="AW52" s="99"/>
      <c r="BF52" s="38"/>
    </row>
    <row r="53" spans="2:58" ht="11.25" customHeight="1" x14ac:dyDescent="0.15">
      <c r="B53" s="103" t="s">
        <v>7</v>
      </c>
      <c r="C53" s="103"/>
      <c r="D53" s="135" ph="1">
        <v>0.54166666666666663</v>
      </c>
      <c r="E53" s="136" ph="1"/>
      <c r="F53" s="136" ph="1"/>
      <c r="G53" s="136" ph="1"/>
      <c r="H53" s="136" ph="1"/>
      <c r="I53" s="98" t="str">
        <f>C10</f>
        <v>山名FC</v>
      </c>
      <c r="J53" s="98"/>
      <c r="K53" s="98"/>
      <c r="L53" s="98"/>
      <c r="M53" s="98"/>
      <c r="N53" s="98"/>
      <c r="O53" s="97">
        <v>0</v>
      </c>
      <c r="P53" s="97"/>
      <c r="Q53" s="97"/>
      <c r="R53" s="39"/>
      <c r="S53" s="97">
        <v>7</v>
      </c>
      <c r="T53" s="97"/>
      <c r="U53" s="97"/>
      <c r="V53" s="98" t="str">
        <f>C16</f>
        <v>ルーヴェン</v>
      </c>
      <c r="W53" s="98"/>
      <c r="X53" s="98"/>
      <c r="Y53" s="98"/>
      <c r="Z53" s="98"/>
      <c r="AA53" s="98"/>
      <c r="AB53" s="42"/>
      <c r="AC53" s="42"/>
      <c r="AD53" s="42"/>
      <c r="AE53" s="42"/>
      <c r="AF53" s="42"/>
      <c r="AG53" s="42"/>
      <c r="AH53" s="98" t="str">
        <f>C8</f>
        <v>城山FC</v>
      </c>
      <c r="AI53" s="98"/>
      <c r="AJ53" s="98"/>
      <c r="AK53" s="98"/>
      <c r="AL53" s="98"/>
      <c r="AM53" s="98"/>
      <c r="AN53" s="48"/>
      <c r="AO53" s="48"/>
      <c r="AP53" s="48"/>
      <c r="AQ53" s="48"/>
      <c r="AR53" s="99" t="str">
        <f>C12</f>
        <v>北スポーツ</v>
      </c>
      <c r="AS53" s="99"/>
      <c r="AT53" s="99"/>
      <c r="AU53" s="99"/>
      <c r="AV53" s="99"/>
      <c r="AW53" s="99"/>
      <c r="BF53" s="38"/>
    </row>
    <row r="54" spans="2:58" ht="11.25" customHeight="1" x14ac:dyDescent="0.15">
      <c r="B54" s="103"/>
      <c r="C54" s="103"/>
      <c r="D54" s="136" ph="1"/>
      <c r="E54" s="136" ph="1"/>
      <c r="F54" s="136" ph="1"/>
      <c r="G54" s="136" ph="1"/>
      <c r="H54" s="136" ph="1"/>
      <c r="I54" s="98"/>
      <c r="J54" s="98"/>
      <c r="K54" s="98"/>
      <c r="L54" s="98"/>
      <c r="M54" s="98"/>
      <c r="N54" s="98"/>
      <c r="O54" s="97"/>
      <c r="P54" s="97"/>
      <c r="Q54" s="97"/>
      <c r="R54" s="41"/>
      <c r="S54" s="97"/>
      <c r="T54" s="97"/>
      <c r="U54" s="97"/>
      <c r="V54" s="98"/>
      <c r="W54" s="98"/>
      <c r="X54" s="98"/>
      <c r="Y54" s="98"/>
      <c r="Z54" s="98"/>
      <c r="AA54" s="98"/>
      <c r="AB54" s="42"/>
      <c r="AC54" s="42"/>
      <c r="AD54" s="42"/>
      <c r="AE54" s="42"/>
      <c r="AF54" s="42"/>
      <c r="AG54" s="42"/>
      <c r="AH54" s="98"/>
      <c r="AI54" s="98"/>
      <c r="AJ54" s="98"/>
      <c r="AK54" s="98"/>
      <c r="AL54" s="98"/>
      <c r="AM54" s="98"/>
      <c r="AN54" s="48"/>
      <c r="AO54" s="48"/>
      <c r="AP54" s="48"/>
      <c r="AQ54" s="48"/>
      <c r="AR54" s="99"/>
      <c r="AS54" s="99"/>
      <c r="AT54" s="99"/>
      <c r="AU54" s="99"/>
      <c r="AV54" s="99"/>
      <c r="AW54" s="99"/>
      <c r="BF54" s="38"/>
    </row>
    <row r="55" spans="2:58" ht="11.25" customHeight="1" x14ac:dyDescent="0.15">
      <c r="B55" s="103" t="s">
        <v>8</v>
      </c>
      <c r="C55" s="103"/>
      <c r="D55" s="104" ph="1">
        <v>0.58333333333333337</v>
      </c>
      <c r="E55" s="105" ph="1"/>
      <c r="F55" s="105" ph="1"/>
      <c r="G55" s="105" ph="1"/>
      <c r="H55" s="105" ph="1"/>
      <c r="I55" s="98" t="str">
        <f>C14</f>
        <v>箕郷FC</v>
      </c>
      <c r="J55" s="98"/>
      <c r="K55" s="98"/>
      <c r="L55" s="98"/>
      <c r="M55" s="98"/>
      <c r="N55" s="98"/>
      <c r="O55" s="97">
        <v>4</v>
      </c>
      <c r="P55" s="97"/>
      <c r="Q55" s="97"/>
      <c r="R55" s="39"/>
      <c r="S55" s="97">
        <v>0</v>
      </c>
      <c r="T55" s="97"/>
      <c r="U55" s="97"/>
      <c r="V55" s="98" t="str">
        <f>C18</f>
        <v>ＧＡＩＮＡＸＦＣ</v>
      </c>
      <c r="W55" s="98"/>
      <c r="X55" s="98"/>
      <c r="Y55" s="98"/>
      <c r="Z55" s="98"/>
      <c r="AA55" s="98"/>
      <c r="AB55" s="42"/>
      <c r="AC55" s="42"/>
      <c r="AD55" s="42"/>
      <c r="AE55" s="42"/>
      <c r="AF55" s="42"/>
      <c r="AG55" s="42"/>
      <c r="AH55" s="98" t="str">
        <f>C16</f>
        <v>ルーヴェン</v>
      </c>
      <c r="AI55" s="98"/>
      <c r="AJ55" s="98"/>
      <c r="AK55" s="98"/>
      <c r="AL55" s="98"/>
      <c r="AM55" s="98"/>
      <c r="AN55" s="48"/>
      <c r="AO55" s="48"/>
      <c r="AP55" s="48"/>
      <c r="AQ55" s="48"/>
      <c r="AR55" s="99" t="str">
        <f>C10</f>
        <v>山名FC</v>
      </c>
      <c r="AS55" s="99"/>
      <c r="AT55" s="99"/>
      <c r="AU55" s="99"/>
      <c r="AV55" s="99"/>
      <c r="AW55" s="99"/>
    </row>
    <row r="56" spans="2:58" ht="11.25" customHeight="1" x14ac:dyDescent="0.15">
      <c r="B56" s="103"/>
      <c r="C56" s="103"/>
      <c r="D56" s="105" ph="1"/>
      <c r="E56" s="105" ph="1"/>
      <c r="F56" s="105" ph="1"/>
      <c r="G56" s="105" ph="1"/>
      <c r="H56" s="105" ph="1"/>
      <c r="I56" s="98"/>
      <c r="J56" s="98"/>
      <c r="K56" s="98"/>
      <c r="L56" s="98"/>
      <c r="M56" s="98"/>
      <c r="N56" s="98"/>
      <c r="O56" s="97"/>
      <c r="P56" s="97"/>
      <c r="Q56" s="97"/>
      <c r="R56" s="41"/>
      <c r="S56" s="97"/>
      <c r="T56" s="97"/>
      <c r="U56" s="97"/>
      <c r="V56" s="98"/>
      <c r="W56" s="98"/>
      <c r="X56" s="98"/>
      <c r="Y56" s="98"/>
      <c r="Z56" s="98"/>
      <c r="AA56" s="98"/>
      <c r="AB56" s="42"/>
      <c r="AC56" s="42"/>
      <c r="AD56" s="42"/>
      <c r="AE56" s="42"/>
      <c r="AF56" s="42"/>
      <c r="AG56" s="42"/>
      <c r="AH56" s="98"/>
      <c r="AI56" s="98"/>
      <c r="AJ56" s="98"/>
      <c r="AK56" s="98"/>
      <c r="AL56" s="98"/>
      <c r="AM56" s="98"/>
      <c r="AN56" s="48"/>
      <c r="AO56" s="48"/>
      <c r="AP56" s="48"/>
      <c r="AQ56" s="48"/>
      <c r="AR56" s="99"/>
      <c r="AS56" s="99"/>
      <c r="AT56" s="99"/>
      <c r="AU56" s="99"/>
      <c r="AV56" s="99"/>
      <c r="AW56" s="99"/>
    </row>
    <row r="57" spans="2:58" ht="11.25" customHeight="1" x14ac:dyDescent="0.15">
      <c r="B57" s="103"/>
      <c r="C57" s="103"/>
      <c r="D57" s="119"/>
      <c r="E57" s="119"/>
      <c r="F57" s="119"/>
      <c r="G57" s="119"/>
      <c r="H57" s="119"/>
      <c r="I57" s="102"/>
      <c r="J57" s="102"/>
      <c r="K57" s="102"/>
      <c r="L57" s="102"/>
      <c r="M57" s="102"/>
      <c r="N57" s="102"/>
      <c r="O57" s="101"/>
      <c r="P57" s="101"/>
      <c r="Q57" s="101"/>
      <c r="R57" s="32"/>
      <c r="S57" s="101"/>
      <c r="T57" s="101"/>
      <c r="U57" s="101"/>
      <c r="V57" s="102"/>
      <c r="W57" s="102"/>
      <c r="X57" s="102"/>
      <c r="Y57" s="102"/>
      <c r="Z57" s="102"/>
      <c r="AA57" s="102"/>
      <c r="AB57" s="49"/>
      <c r="AC57" s="49"/>
      <c r="AD57" s="49"/>
      <c r="AE57" s="49"/>
      <c r="AF57" s="49"/>
      <c r="AG57" s="49"/>
      <c r="AH57" s="102"/>
      <c r="AI57" s="102"/>
      <c r="AJ57" s="102"/>
      <c r="AK57" s="102"/>
      <c r="AL57" s="102"/>
      <c r="AM57" s="102"/>
      <c r="AN57" s="33"/>
      <c r="AO57" s="33"/>
      <c r="AP57" s="33"/>
      <c r="AQ57" s="33"/>
      <c r="AR57" s="102"/>
      <c r="AS57" s="102"/>
      <c r="AT57" s="102"/>
      <c r="AU57" s="102"/>
      <c r="AV57" s="102"/>
      <c r="AW57" s="102"/>
    </row>
    <row r="58" spans="2:58" ht="11.25" customHeight="1" x14ac:dyDescent="0.15">
      <c r="B58" s="103"/>
      <c r="C58" s="103"/>
      <c r="D58" s="119"/>
      <c r="E58" s="119"/>
      <c r="F58" s="119"/>
      <c r="G58" s="119"/>
      <c r="H58" s="119"/>
      <c r="I58" s="102"/>
      <c r="J58" s="102"/>
      <c r="K58" s="102"/>
      <c r="L58" s="102"/>
      <c r="M58" s="102"/>
      <c r="N58" s="102"/>
      <c r="O58" s="101"/>
      <c r="P58" s="101"/>
      <c r="Q58" s="101"/>
      <c r="R58" s="32"/>
      <c r="S58" s="101"/>
      <c r="T58" s="101"/>
      <c r="U58" s="101"/>
      <c r="V58" s="102"/>
      <c r="W58" s="102"/>
      <c r="X58" s="102"/>
      <c r="Y58" s="102"/>
      <c r="Z58" s="102"/>
      <c r="AA58" s="102"/>
      <c r="AB58" s="49"/>
      <c r="AC58" s="49"/>
      <c r="AD58" s="49"/>
      <c r="AE58" s="49"/>
      <c r="AF58" s="49"/>
      <c r="AG58" s="49"/>
      <c r="AH58" s="102"/>
      <c r="AI58" s="102"/>
      <c r="AJ58" s="102"/>
      <c r="AK58" s="102"/>
      <c r="AL58" s="102"/>
      <c r="AM58" s="102"/>
      <c r="AN58" s="33"/>
      <c r="AO58" s="33"/>
      <c r="AP58" s="33"/>
      <c r="AQ58" s="33"/>
      <c r="AR58" s="102"/>
      <c r="AS58" s="102"/>
      <c r="AT58" s="102"/>
      <c r="AU58" s="102"/>
      <c r="AV58" s="102"/>
      <c r="AW58" s="102"/>
    </row>
    <row r="59" spans="2:58" ht="10.5" customHeight="1" x14ac:dyDescent="0.15">
      <c r="B59" s="10"/>
      <c r="C59" s="139" t="s">
        <v>55</v>
      </c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50"/>
      <c r="O59" s="16"/>
      <c r="P59" s="16"/>
      <c r="Q59" s="16"/>
      <c r="R59" s="13"/>
      <c r="S59" s="16"/>
      <c r="T59" s="16"/>
      <c r="U59" s="16"/>
      <c r="V59" s="17"/>
      <c r="W59" s="17"/>
      <c r="X59" s="17"/>
      <c r="Y59" s="17"/>
      <c r="Z59" s="17"/>
      <c r="AA59" s="17"/>
      <c r="AB59" s="15"/>
      <c r="AC59" s="15"/>
      <c r="AD59" s="15"/>
      <c r="AE59" s="15"/>
      <c r="AF59" s="15"/>
      <c r="AG59" s="15"/>
      <c r="AH59" s="17"/>
      <c r="AI59" s="17"/>
      <c r="AJ59" s="17"/>
      <c r="AK59" s="17"/>
      <c r="AL59" s="17"/>
      <c r="AM59" s="17"/>
      <c r="AN59" s="14"/>
      <c r="AO59" s="14"/>
      <c r="AP59" s="14"/>
      <c r="AQ59" s="14"/>
      <c r="AR59" s="17"/>
      <c r="AS59" s="17"/>
      <c r="AT59" s="17"/>
      <c r="AU59" s="17"/>
      <c r="AV59" s="17"/>
      <c r="AW59" s="17"/>
    </row>
    <row r="60" spans="2:58" ht="10.5" customHeight="1" x14ac:dyDescent="0.15">
      <c r="B60" s="1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50"/>
      <c r="O60" s="16"/>
      <c r="P60" s="16"/>
      <c r="Q60" s="16"/>
      <c r="R60" s="13"/>
      <c r="S60" s="16"/>
      <c r="T60" s="16"/>
      <c r="U60" s="16"/>
      <c r="V60" s="17"/>
      <c r="W60" s="17"/>
      <c r="X60" s="17"/>
      <c r="Y60" s="17"/>
      <c r="Z60" s="17"/>
      <c r="AA60" s="17"/>
      <c r="AB60" s="15"/>
      <c r="AC60" s="15"/>
      <c r="AD60" s="15"/>
      <c r="AE60" s="15"/>
      <c r="AF60" s="15"/>
      <c r="AG60" s="15"/>
      <c r="AH60" s="17"/>
      <c r="AI60" s="17"/>
      <c r="AJ60" s="17"/>
      <c r="AK60" s="17"/>
      <c r="AL60" s="17"/>
      <c r="AM60" s="17"/>
      <c r="AN60" s="14"/>
      <c r="AO60" s="14"/>
      <c r="AP60" s="14"/>
      <c r="AQ60" s="14"/>
      <c r="AR60" s="17"/>
      <c r="AS60" s="17"/>
      <c r="AT60" s="17"/>
      <c r="AU60" s="17"/>
      <c r="AV60" s="17"/>
      <c r="AW60" s="17"/>
    </row>
    <row r="61" spans="2:58" ht="11.25" customHeight="1" x14ac:dyDescent="0.15">
      <c r="B61" s="103" t="s">
        <v>3</v>
      </c>
      <c r="C61" s="103"/>
      <c r="D61" s="135" ph="1">
        <v>0.375</v>
      </c>
      <c r="E61" s="136" ph="1"/>
      <c r="F61" s="136" ph="1"/>
      <c r="G61" s="136" ph="1"/>
      <c r="H61" s="136" ph="1"/>
      <c r="I61" s="98" t="str">
        <f>I51</f>
        <v>城山FC</v>
      </c>
      <c r="J61" s="98"/>
      <c r="K61" s="98"/>
      <c r="L61" s="98"/>
      <c r="M61" s="98"/>
      <c r="N61" s="98"/>
      <c r="O61" s="97">
        <v>1</v>
      </c>
      <c r="P61" s="97"/>
      <c r="Q61" s="97"/>
      <c r="R61" s="39"/>
      <c r="S61" s="97">
        <v>2</v>
      </c>
      <c r="T61" s="97"/>
      <c r="U61" s="97"/>
      <c r="V61" s="98" t="str">
        <f>C18</f>
        <v>ＧＡＩＮＡＸＦＣ</v>
      </c>
      <c r="W61" s="98"/>
      <c r="X61" s="98"/>
      <c r="Y61" s="98"/>
      <c r="Z61" s="98"/>
      <c r="AA61" s="98"/>
      <c r="AB61" s="42"/>
      <c r="AC61" s="42"/>
      <c r="AD61" s="42"/>
      <c r="AE61" s="42"/>
      <c r="AF61" s="42"/>
      <c r="AG61" s="42"/>
      <c r="AH61" s="98" t="str">
        <f>C16</f>
        <v>ルーヴェン</v>
      </c>
      <c r="AI61" s="98"/>
      <c r="AJ61" s="98"/>
      <c r="AK61" s="98"/>
      <c r="AL61" s="98"/>
      <c r="AM61" s="98"/>
      <c r="AN61" s="37"/>
      <c r="AO61" s="37"/>
      <c r="AP61" s="37"/>
      <c r="AQ61" s="37"/>
      <c r="AR61" s="106" t="str">
        <f>C12</f>
        <v>北スポーツ</v>
      </c>
      <c r="AS61" s="107"/>
      <c r="AT61" s="107"/>
      <c r="AU61" s="107"/>
      <c r="AV61" s="107"/>
      <c r="AW61" s="108"/>
    </row>
    <row r="62" spans="2:58" ht="11.25" customHeight="1" x14ac:dyDescent="0.15">
      <c r="B62" s="103"/>
      <c r="C62" s="103"/>
      <c r="D62" s="136" ph="1"/>
      <c r="E62" s="136" ph="1"/>
      <c r="F62" s="136" ph="1"/>
      <c r="G62" s="136" ph="1"/>
      <c r="H62" s="136" ph="1"/>
      <c r="I62" s="98"/>
      <c r="J62" s="98"/>
      <c r="K62" s="98"/>
      <c r="L62" s="98"/>
      <c r="M62" s="98"/>
      <c r="N62" s="98"/>
      <c r="O62" s="97"/>
      <c r="P62" s="97"/>
      <c r="Q62" s="97"/>
      <c r="R62" s="41"/>
      <c r="S62" s="97"/>
      <c r="T62" s="97"/>
      <c r="U62" s="97"/>
      <c r="V62" s="98"/>
      <c r="W62" s="98"/>
      <c r="X62" s="98"/>
      <c r="Y62" s="98"/>
      <c r="Z62" s="98"/>
      <c r="AA62" s="98"/>
      <c r="AB62" s="42"/>
      <c r="AC62" s="42"/>
      <c r="AD62" s="42"/>
      <c r="AE62" s="42"/>
      <c r="AF62" s="42"/>
      <c r="AG62" s="42"/>
      <c r="AH62" s="98"/>
      <c r="AI62" s="98"/>
      <c r="AJ62" s="98"/>
      <c r="AK62" s="98"/>
      <c r="AL62" s="98"/>
      <c r="AM62" s="98"/>
      <c r="AN62" s="37"/>
      <c r="AO62" s="37"/>
      <c r="AP62" s="37"/>
      <c r="AQ62" s="37"/>
      <c r="AR62" s="109"/>
      <c r="AS62" s="110"/>
      <c r="AT62" s="110"/>
      <c r="AU62" s="110"/>
      <c r="AV62" s="110"/>
      <c r="AW62" s="111"/>
    </row>
    <row r="63" spans="2:58" ht="11.25" customHeight="1" x14ac:dyDescent="0.15">
      <c r="B63" s="103" t="s">
        <v>4</v>
      </c>
      <c r="C63" s="103"/>
      <c r="D63" s="104" ph="1">
        <v>0.41666666666666669</v>
      </c>
      <c r="E63" s="105" ph="1"/>
      <c r="F63" s="105" ph="1"/>
      <c r="G63" s="105" ph="1"/>
      <c r="H63" s="105" ph="1"/>
      <c r="I63" s="98" t="str">
        <f>C14</f>
        <v>箕郷FC</v>
      </c>
      <c r="J63" s="98"/>
      <c r="K63" s="98"/>
      <c r="L63" s="98"/>
      <c r="M63" s="98"/>
      <c r="N63" s="98"/>
      <c r="O63" s="97">
        <v>1</v>
      </c>
      <c r="P63" s="97"/>
      <c r="Q63" s="97"/>
      <c r="R63" s="39"/>
      <c r="S63" s="97">
        <v>5</v>
      </c>
      <c r="T63" s="97"/>
      <c r="U63" s="97"/>
      <c r="V63" s="98" t="str">
        <f>C16</f>
        <v>ルーヴェン</v>
      </c>
      <c r="W63" s="98"/>
      <c r="X63" s="98"/>
      <c r="Y63" s="98"/>
      <c r="Z63" s="98"/>
      <c r="AA63" s="98"/>
      <c r="AB63" s="42"/>
      <c r="AC63" s="42"/>
      <c r="AD63" s="42"/>
      <c r="AE63" s="42"/>
      <c r="AF63" s="42"/>
      <c r="AG63" s="42"/>
      <c r="AH63" s="98" t="str">
        <f>C18</f>
        <v>ＧＡＩＮＡＸＦＣ</v>
      </c>
      <c r="AI63" s="98"/>
      <c r="AJ63" s="98"/>
      <c r="AK63" s="98"/>
      <c r="AL63" s="98"/>
      <c r="AM63" s="98"/>
      <c r="AN63" s="37"/>
      <c r="AO63" s="37"/>
      <c r="AP63" s="37"/>
      <c r="AQ63" s="37"/>
      <c r="AR63" s="99" t="str">
        <f>C8</f>
        <v>城山FC</v>
      </c>
      <c r="AS63" s="99"/>
      <c r="AT63" s="99"/>
      <c r="AU63" s="99"/>
      <c r="AV63" s="99"/>
      <c r="AW63" s="99"/>
    </row>
    <row r="64" spans="2:58" ht="11.25" customHeight="1" x14ac:dyDescent="0.15">
      <c r="B64" s="103"/>
      <c r="C64" s="103"/>
      <c r="D64" s="105" ph="1"/>
      <c r="E64" s="105" ph="1"/>
      <c r="F64" s="105" ph="1"/>
      <c r="G64" s="105" ph="1"/>
      <c r="H64" s="105" ph="1"/>
      <c r="I64" s="98"/>
      <c r="J64" s="98"/>
      <c r="K64" s="98"/>
      <c r="L64" s="98"/>
      <c r="M64" s="98"/>
      <c r="N64" s="98"/>
      <c r="O64" s="97"/>
      <c r="P64" s="97"/>
      <c r="Q64" s="97"/>
      <c r="R64" s="41"/>
      <c r="S64" s="97"/>
      <c r="T64" s="97"/>
      <c r="U64" s="97"/>
      <c r="V64" s="98"/>
      <c r="W64" s="98"/>
      <c r="X64" s="98"/>
      <c r="Y64" s="98"/>
      <c r="Z64" s="98"/>
      <c r="AA64" s="98"/>
      <c r="AB64" s="42"/>
      <c r="AC64" s="42"/>
      <c r="AD64" s="42"/>
      <c r="AE64" s="42"/>
      <c r="AF64" s="42"/>
      <c r="AG64" s="42"/>
      <c r="AH64" s="98"/>
      <c r="AI64" s="98"/>
      <c r="AJ64" s="98"/>
      <c r="AK64" s="98"/>
      <c r="AL64" s="98"/>
      <c r="AM64" s="98"/>
      <c r="AN64" s="37"/>
      <c r="AO64" s="37"/>
      <c r="AP64" s="37"/>
      <c r="AQ64" s="37"/>
      <c r="AR64" s="99"/>
      <c r="AS64" s="99"/>
      <c r="AT64" s="99"/>
      <c r="AU64" s="99"/>
      <c r="AV64" s="99"/>
      <c r="AW64" s="99"/>
    </row>
    <row r="65" spans="2:50" ht="11.25" customHeight="1" x14ac:dyDescent="0.15">
      <c r="B65" s="103" t="s">
        <v>5</v>
      </c>
      <c r="C65" s="103"/>
      <c r="D65" s="135" ph="1">
        <v>0.45833333333333331</v>
      </c>
      <c r="E65" s="136" ph="1"/>
      <c r="F65" s="136" ph="1"/>
      <c r="G65" s="136" ph="1"/>
      <c r="H65" s="136" ph="1"/>
      <c r="I65" s="98" t="str">
        <f>C10</f>
        <v>山名FC</v>
      </c>
      <c r="J65" s="98"/>
      <c r="K65" s="98"/>
      <c r="L65" s="98"/>
      <c r="M65" s="98"/>
      <c r="N65" s="98"/>
      <c r="O65" s="97">
        <v>0</v>
      </c>
      <c r="P65" s="97"/>
      <c r="Q65" s="97"/>
      <c r="R65" s="39"/>
      <c r="S65" s="97">
        <v>7</v>
      </c>
      <c r="T65" s="97"/>
      <c r="U65" s="97"/>
      <c r="V65" s="99" t="str">
        <f>C12</f>
        <v>北スポーツ</v>
      </c>
      <c r="W65" s="99"/>
      <c r="X65" s="99"/>
      <c r="Y65" s="99"/>
      <c r="Z65" s="99"/>
      <c r="AA65" s="99"/>
      <c r="AB65" s="40"/>
      <c r="AC65" s="40"/>
      <c r="AD65" s="40"/>
      <c r="AE65" s="40"/>
      <c r="AF65" s="40"/>
      <c r="AG65" s="40"/>
      <c r="AH65" s="98" t="str">
        <f>C14</f>
        <v>箕郷FC</v>
      </c>
      <c r="AI65" s="98"/>
      <c r="AJ65" s="98"/>
      <c r="AK65" s="98"/>
      <c r="AL65" s="98"/>
      <c r="AM65" s="98"/>
      <c r="AN65" s="37"/>
      <c r="AO65" s="37"/>
      <c r="AP65" s="37"/>
      <c r="AQ65" s="37"/>
      <c r="AR65" s="98" t="str">
        <f>C16</f>
        <v>ルーヴェン</v>
      </c>
      <c r="AS65" s="98"/>
      <c r="AT65" s="98"/>
      <c r="AU65" s="98"/>
      <c r="AV65" s="98"/>
      <c r="AW65" s="98"/>
    </row>
    <row r="66" spans="2:50" ht="11.25" customHeight="1" x14ac:dyDescent="0.15">
      <c r="B66" s="103"/>
      <c r="C66" s="103"/>
      <c r="D66" s="136" ph="1"/>
      <c r="E66" s="136" ph="1"/>
      <c r="F66" s="136" ph="1"/>
      <c r="G66" s="136" ph="1"/>
      <c r="H66" s="136" ph="1"/>
      <c r="I66" s="98"/>
      <c r="J66" s="98"/>
      <c r="K66" s="98"/>
      <c r="L66" s="98"/>
      <c r="M66" s="98"/>
      <c r="N66" s="98"/>
      <c r="O66" s="97"/>
      <c r="P66" s="97"/>
      <c r="Q66" s="97"/>
      <c r="R66" s="41"/>
      <c r="S66" s="97"/>
      <c r="T66" s="97"/>
      <c r="U66" s="97"/>
      <c r="V66" s="99"/>
      <c r="W66" s="99"/>
      <c r="X66" s="99"/>
      <c r="Y66" s="99"/>
      <c r="Z66" s="99"/>
      <c r="AA66" s="99"/>
      <c r="AB66" s="40"/>
      <c r="AC66" s="40"/>
      <c r="AD66" s="40"/>
      <c r="AE66" s="40"/>
      <c r="AF66" s="40"/>
      <c r="AG66" s="40"/>
      <c r="AH66" s="98"/>
      <c r="AI66" s="98"/>
      <c r="AJ66" s="98"/>
      <c r="AK66" s="98"/>
      <c r="AL66" s="98"/>
      <c r="AM66" s="98"/>
      <c r="AN66" s="37"/>
      <c r="AO66" s="37"/>
      <c r="AP66" s="37"/>
      <c r="AQ66" s="37"/>
      <c r="AR66" s="98"/>
      <c r="AS66" s="98"/>
      <c r="AT66" s="98"/>
      <c r="AU66" s="98"/>
      <c r="AV66" s="98"/>
      <c r="AW66" s="98"/>
    </row>
    <row r="67" spans="2:50" ht="11.25" customHeight="1" x14ac:dyDescent="0.15">
      <c r="B67" s="103" t="s">
        <v>6</v>
      </c>
      <c r="C67" s="103"/>
      <c r="D67" s="104" ph="1">
        <v>0.5</v>
      </c>
      <c r="E67" s="105" ph="1"/>
      <c r="F67" s="105" ph="1"/>
      <c r="G67" s="105" ph="1"/>
      <c r="H67" s="105" ph="1"/>
      <c r="I67" s="98" t="str">
        <f>C8</f>
        <v>城山FC</v>
      </c>
      <c r="J67" s="98"/>
      <c r="K67" s="98"/>
      <c r="L67" s="98"/>
      <c r="M67" s="98"/>
      <c r="N67" s="98"/>
      <c r="O67" s="97">
        <v>1</v>
      </c>
      <c r="P67" s="97"/>
      <c r="Q67" s="97"/>
      <c r="R67" s="39"/>
      <c r="S67" s="97">
        <v>5</v>
      </c>
      <c r="T67" s="97"/>
      <c r="U67" s="97"/>
      <c r="V67" s="99" t="str">
        <f>C14</f>
        <v>箕郷FC</v>
      </c>
      <c r="W67" s="99"/>
      <c r="X67" s="99"/>
      <c r="Y67" s="99"/>
      <c r="Z67" s="99"/>
      <c r="AA67" s="99"/>
      <c r="AB67" s="40"/>
      <c r="AC67" s="40"/>
      <c r="AD67" s="40"/>
      <c r="AE67" s="40"/>
      <c r="AF67" s="40"/>
      <c r="AG67" s="40"/>
      <c r="AH67" s="106" t="str">
        <f>C12</f>
        <v>北スポーツ</v>
      </c>
      <c r="AI67" s="107"/>
      <c r="AJ67" s="107"/>
      <c r="AK67" s="107"/>
      <c r="AL67" s="107"/>
      <c r="AM67" s="108"/>
      <c r="AN67" s="37"/>
      <c r="AO67" s="37"/>
      <c r="AP67" s="37"/>
      <c r="AQ67" s="37"/>
      <c r="AR67" s="98" t="str">
        <f>C10</f>
        <v>山名FC</v>
      </c>
      <c r="AS67" s="98"/>
      <c r="AT67" s="98"/>
      <c r="AU67" s="98"/>
      <c r="AV67" s="98"/>
      <c r="AW67" s="98"/>
    </row>
    <row r="68" spans="2:50" ht="11.25" customHeight="1" x14ac:dyDescent="0.15">
      <c r="B68" s="103"/>
      <c r="C68" s="103"/>
      <c r="D68" s="105" ph="1"/>
      <c r="E68" s="105" ph="1"/>
      <c r="F68" s="105" ph="1"/>
      <c r="G68" s="105" ph="1"/>
      <c r="H68" s="105" ph="1"/>
      <c r="I68" s="98"/>
      <c r="J68" s="98"/>
      <c r="K68" s="98"/>
      <c r="L68" s="98"/>
      <c r="M68" s="98"/>
      <c r="N68" s="98"/>
      <c r="O68" s="97"/>
      <c r="P68" s="97"/>
      <c r="Q68" s="97"/>
      <c r="R68" s="41"/>
      <c r="S68" s="97"/>
      <c r="T68" s="97"/>
      <c r="U68" s="97"/>
      <c r="V68" s="99"/>
      <c r="W68" s="99"/>
      <c r="X68" s="99"/>
      <c r="Y68" s="99"/>
      <c r="Z68" s="99"/>
      <c r="AA68" s="99"/>
      <c r="AB68" s="40"/>
      <c r="AC68" s="40"/>
      <c r="AD68" s="40"/>
      <c r="AE68" s="40"/>
      <c r="AF68" s="40"/>
      <c r="AG68" s="40"/>
      <c r="AH68" s="109"/>
      <c r="AI68" s="110"/>
      <c r="AJ68" s="110"/>
      <c r="AK68" s="110"/>
      <c r="AL68" s="110"/>
      <c r="AM68" s="111"/>
      <c r="AN68" s="37"/>
      <c r="AO68" s="37"/>
      <c r="AP68" s="37"/>
      <c r="AQ68" s="37"/>
      <c r="AR68" s="98"/>
      <c r="AS68" s="98"/>
      <c r="AT68" s="98"/>
      <c r="AU68" s="98"/>
      <c r="AV68" s="98"/>
      <c r="AW68" s="98"/>
    </row>
    <row r="69" spans="2:50" ht="11.25" customHeight="1" x14ac:dyDescent="0.15">
      <c r="B69" s="103" t="s">
        <v>7</v>
      </c>
      <c r="C69" s="103"/>
      <c r="D69" s="135" ph="1">
        <v>0.54166666666666663</v>
      </c>
      <c r="E69" s="136" ph="1"/>
      <c r="F69" s="136" ph="1"/>
      <c r="G69" s="136" ph="1"/>
      <c r="H69" s="136" ph="1"/>
      <c r="I69" s="98" t="str">
        <f>C10</f>
        <v>山名FC</v>
      </c>
      <c r="J69" s="98"/>
      <c r="K69" s="98"/>
      <c r="L69" s="98"/>
      <c r="M69" s="98"/>
      <c r="N69" s="98"/>
      <c r="O69" s="97">
        <v>3</v>
      </c>
      <c r="P69" s="97"/>
      <c r="Q69" s="97"/>
      <c r="R69" s="39"/>
      <c r="S69" s="97">
        <v>1</v>
      </c>
      <c r="T69" s="97"/>
      <c r="U69" s="97"/>
      <c r="V69" s="99" t="str">
        <f>C18</f>
        <v>ＧＡＩＮＡＸＦＣ</v>
      </c>
      <c r="W69" s="99"/>
      <c r="X69" s="99"/>
      <c r="Y69" s="99"/>
      <c r="Z69" s="99"/>
      <c r="AA69" s="99"/>
      <c r="AB69" s="40"/>
      <c r="AC69" s="40"/>
      <c r="AD69" s="40"/>
      <c r="AE69" s="40"/>
      <c r="AF69" s="40"/>
      <c r="AG69" s="40"/>
      <c r="AH69" s="99" t="str">
        <f>C8</f>
        <v>城山FC</v>
      </c>
      <c r="AI69" s="99"/>
      <c r="AJ69" s="99"/>
      <c r="AK69" s="99"/>
      <c r="AL69" s="99"/>
      <c r="AM69" s="99"/>
      <c r="AN69" s="37"/>
      <c r="AO69" s="37"/>
      <c r="AP69" s="37"/>
      <c r="AQ69" s="37"/>
      <c r="AR69" s="98" t="str">
        <f>C14</f>
        <v>箕郷FC</v>
      </c>
      <c r="AS69" s="98"/>
      <c r="AT69" s="98"/>
      <c r="AU69" s="98"/>
      <c r="AV69" s="98"/>
      <c r="AW69" s="98"/>
    </row>
    <row r="70" spans="2:50" ht="11.25" customHeight="1" x14ac:dyDescent="0.15">
      <c r="B70" s="103"/>
      <c r="C70" s="103"/>
      <c r="D70" s="136" ph="1"/>
      <c r="E70" s="136" ph="1"/>
      <c r="F70" s="136" ph="1"/>
      <c r="G70" s="136" ph="1"/>
      <c r="H70" s="136" ph="1"/>
      <c r="I70" s="98"/>
      <c r="J70" s="98"/>
      <c r="K70" s="98"/>
      <c r="L70" s="98"/>
      <c r="M70" s="98"/>
      <c r="N70" s="98"/>
      <c r="O70" s="97"/>
      <c r="P70" s="97"/>
      <c r="Q70" s="97"/>
      <c r="R70" s="41"/>
      <c r="S70" s="97"/>
      <c r="T70" s="97"/>
      <c r="U70" s="97"/>
      <c r="V70" s="99"/>
      <c r="W70" s="99"/>
      <c r="X70" s="99"/>
      <c r="Y70" s="99"/>
      <c r="Z70" s="99"/>
      <c r="AA70" s="99"/>
      <c r="AB70" s="40"/>
      <c r="AC70" s="40"/>
      <c r="AD70" s="40"/>
      <c r="AE70" s="40"/>
      <c r="AF70" s="40"/>
      <c r="AG70" s="40"/>
      <c r="AH70" s="99"/>
      <c r="AI70" s="99"/>
      <c r="AJ70" s="99"/>
      <c r="AK70" s="99"/>
      <c r="AL70" s="99"/>
      <c r="AM70" s="99"/>
      <c r="AN70" s="37"/>
      <c r="AO70" s="37"/>
      <c r="AP70" s="37"/>
      <c r="AQ70" s="37"/>
      <c r="AR70" s="98"/>
      <c r="AS70" s="98"/>
      <c r="AT70" s="98"/>
      <c r="AU70" s="98"/>
      <c r="AV70" s="98"/>
      <c r="AW70" s="98"/>
    </row>
    <row r="71" spans="2:50" ht="11.25" customHeight="1" x14ac:dyDescent="0.15">
      <c r="B71" s="103" t="s">
        <v>8</v>
      </c>
      <c r="C71" s="103"/>
      <c r="D71" s="104" ph="1">
        <v>0.58333333333333337</v>
      </c>
      <c r="E71" s="105" ph="1"/>
      <c r="F71" s="105" ph="1"/>
      <c r="G71" s="105" ph="1"/>
      <c r="H71" s="105" ph="1"/>
      <c r="I71" s="106" t="str">
        <f>C12</f>
        <v>北スポーツ</v>
      </c>
      <c r="J71" s="107"/>
      <c r="K71" s="107"/>
      <c r="L71" s="107"/>
      <c r="M71" s="107"/>
      <c r="N71" s="108"/>
      <c r="O71" s="112">
        <v>1</v>
      </c>
      <c r="P71" s="113"/>
      <c r="Q71" s="114"/>
      <c r="R71" s="43"/>
      <c r="S71" s="112">
        <v>2</v>
      </c>
      <c r="T71" s="113"/>
      <c r="U71" s="114"/>
      <c r="V71" s="107" t="str">
        <f>C16</f>
        <v>ルーヴェン</v>
      </c>
      <c r="W71" s="107"/>
      <c r="X71" s="107"/>
      <c r="Y71" s="107"/>
      <c r="Z71" s="107"/>
      <c r="AA71" s="108"/>
      <c r="AB71" s="44"/>
      <c r="AC71" s="40"/>
      <c r="AD71" s="40"/>
      <c r="AE71" s="40"/>
      <c r="AF71" s="40"/>
      <c r="AG71" s="40"/>
      <c r="AH71" s="98" t="str">
        <f>C10</f>
        <v>山名FC</v>
      </c>
      <c r="AI71" s="98"/>
      <c r="AJ71" s="98"/>
      <c r="AK71" s="98"/>
      <c r="AL71" s="98"/>
      <c r="AM71" s="98"/>
      <c r="AN71" s="45"/>
      <c r="AO71" s="46"/>
      <c r="AP71" s="46"/>
      <c r="AQ71" s="46"/>
      <c r="AR71" s="98" t="str">
        <f>C18</f>
        <v>ＧＡＩＮＡＸＦＣ</v>
      </c>
      <c r="AS71" s="98"/>
      <c r="AT71" s="98"/>
      <c r="AU71" s="98"/>
      <c r="AV71" s="98"/>
      <c r="AW71" s="98"/>
      <c r="AX71" s="35"/>
    </row>
    <row r="72" spans="2:50" ht="11.25" customHeight="1" x14ac:dyDescent="0.15">
      <c r="B72" s="103"/>
      <c r="C72" s="103"/>
      <c r="D72" s="105" ph="1"/>
      <c r="E72" s="105" ph="1"/>
      <c r="F72" s="105" ph="1"/>
      <c r="G72" s="105" ph="1"/>
      <c r="H72" s="105" ph="1"/>
      <c r="I72" s="109"/>
      <c r="J72" s="110"/>
      <c r="K72" s="110"/>
      <c r="L72" s="110"/>
      <c r="M72" s="110"/>
      <c r="N72" s="111"/>
      <c r="O72" s="115"/>
      <c r="P72" s="116"/>
      <c r="Q72" s="117"/>
      <c r="R72" s="47"/>
      <c r="S72" s="115"/>
      <c r="T72" s="116"/>
      <c r="U72" s="117"/>
      <c r="V72" s="110"/>
      <c r="W72" s="110"/>
      <c r="X72" s="110"/>
      <c r="Y72" s="110"/>
      <c r="Z72" s="110"/>
      <c r="AA72" s="111"/>
      <c r="AB72" s="44"/>
      <c r="AC72" s="40"/>
      <c r="AD72" s="40"/>
      <c r="AE72" s="40"/>
      <c r="AF72" s="40"/>
      <c r="AG72" s="40"/>
      <c r="AH72" s="98"/>
      <c r="AI72" s="98"/>
      <c r="AJ72" s="98"/>
      <c r="AK72" s="98"/>
      <c r="AL72" s="98"/>
      <c r="AM72" s="98"/>
      <c r="AN72" s="45"/>
      <c r="AO72" s="46"/>
      <c r="AP72" s="46"/>
      <c r="AQ72" s="46"/>
      <c r="AR72" s="98"/>
      <c r="AS72" s="98"/>
      <c r="AT72" s="98"/>
      <c r="AU72" s="98"/>
      <c r="AV72" s="98"/>
      <c r="AW72" s="98"/>
      <c r="AX72" s="35"/>
    </row>
    <row r="73" spans="2:50" ht="11.25" customHeight="1" x14ac:dyDescent="0.15">
      <c r="B73" s="103"/>
      <c r="C73" s="103"/>
      <c r="D73" s="137"/>
      <c r="E73" s="137"/>
      <c r="F73" s="137"/>
      <c r="G73" s="137"/>
      <c r="H73" s="137"/>
      <c r="I73" s="107"/>
      <c r="J73" s="107"/>
      <c r="K73" s="107"/>
      <c r="L73" s="107"/>
      <c r="M73" s="107"/>
      <c r="N73" s="107"/>
      <c r="O73" s="138"/>
      <c r="P73" s="138"/>
      <c r="Q73" s="138"/>
      <c r="R73" s="32"/>
      <c r="S73" s="101"/>
      <c r="T73" s="101"/>
      <c r="U73" s="101"/>
      <c r="V73" s="102"/>
      <c r="W73" s="102"/>
      <c r="X73" s="102"/>
      <c r="Y73" s="102"/>
      <c r="Z73" s="102"/>
      <c r="AA73" s="102"/>
      <c r="AB73" s="49"/>
      <c r="AC73" s="49"/>
      <c r="AD73" s="49"/>
      <c r="AE73" s="49"/>
      <c r="AF73" s="49"/>
      <c r="AG73" s="49"/>
      <c r="AH73" s="102"/>
      <c r="AI73" s="102"/>
      <c r="AJ73" s="102"/>
      <c r="AK73" s="102"/>
      <c r="AL73" s="102"/>
      <c r="AM73" s="102"/>
      <c r="AN73" s="34"/>
      <c r="AO73" s="34"/>
      <c r="AP73" s="34"/>
      <c r="AQ73" s="34"/>
      <c r="AR73" s="107"/>
      <c r="AS73" s="107"/>
      <c r="AT73" s="107"/>
      <c r="AU73" s="107"/>
      <c r="AV73" s="107"/>
      <c r="AW73" s="107"/>
    </row>
    <row r="74" spans="2:50" ht="11.25" customHeight="1" x14ac:dyDescent="0.15">
      <c r="B74" s="103"/>
      <c r="C74" s="103"/>
      <c r="D74" s="137"/>
      <c r="E74" s="137"/>
      <c r="F74" s="137"/>
      <c r="G74" s="137"/>
      <c r="H74" s="137"/>
      <c r="I74" s="102"/>
      <c r="J74" s="102"/>
      <c r="K74" s="102"/>
      <c r="L74" s="102"/>
      <c r="M74" s="102"/>
      <c r="N74" s="102"/>
      <c r="O74" s="101"/>
      <c r="P74" s="101"/>
      <c r="Q74" s="101"/>
      <c r="R74" s="32"/>
      <c r="S74" s="101"/>
      <c r="T74" s="101"/>
      <c r="U74" s="101"/>
      <c r="V74" s="102"/>
      <c r="W74" s="102"/>
      <c r="X74" s="102"/>
      <c r="Y74" s="102"/>
      <c r="Z74" s="102"/>
      <c r="AA74" s="102"/>
      <c r="AB74" s="49"/>
      <c r="AC74" s="49"/>
      <c r="AD74" s="49"/>
      <c r="AE74" s="49"/>
      <c r="AF74" s="49"/>
      <c r="AG74" s="49"/>
      <c r="AH74" s="102"/>
      <c r="AI74" s="102"/>
      <c r="AJ74" s="102"/>
      <c r="AK74" s="102"/>
      <c r="AL74" s="102"/>
      <c r="AM74" s="102"/>
      <c r="AN74" s="34"/>
      <c r="AO74" s="34"/>
      <c r="AP74" s="34"/>
      <c r="AQ74" s="34"/>
      <c r="AR74" s="102"/>
      <c r="AS74" s="102"/>
      <c r="AT74" s="102"/>
      <c r="AU74" s="102"/>
      <c r="AV74" s="102"/>
      <c r="AW74" s="102"/>
    </row>
    <row r="75" spans="2:50" ht="10.5" customHeight="1" x14ac:dyDescent="0.15">
      <c r="B75" s="10"/>
      <c r="C75" s="139" t="s">
        <v>54</v>
      </c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50"/>
      <c r="O75" s="16"/>
      <c r="P75" s="16"/>
      <c r="Q75" s="16"/>
      <c r="R75" s="13"/>
      <c r="S75" s="16"/>
      <c r="T75" s="16"/>
      <c r="U75" s="16"/>
      <c r="V75" s="36"/>
      <c r="W75" s="36"/>
      <c r="X75" s="36"/>
      <c r="Y75" s="36"/>
      <c r="Z75" s="36"/>
      <c r="AA75" s="36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14"/>
      <c r="AO75" s="14"/>
      <c r="AP75" s="14"/>
      <c r="AQ75" s="14"/>
      <c r="AR75" s="15"/>
      <c r="AS75" s="15"/>
      <c r="AT75" s="15"/>
      <c r="AU75" s="15"/>
      <c r="AV75" s="15"/>
      <c r="AW75" s="15"/>
    </row>
    <row r="76" spans="2:50" ht="10.5" customHeight="1" x14ac:dyDescent="0.15">
      <c r="B76" s="1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50"/>
      <c r="O76" s="16"/>
      <c r="P76" s="16"/>
      <c r="Q76" s="16"/>
      <c r="R76" s="13"/>
      <c r="S76" s="16"/>
      <c r="T76" s="16"/>
      <c r="U76" s="16"/>
      <c r="V76" s="36"/>
      <c r="W76" s="36"/>
      <c r="X76" s="36"/>
      <c r="Y76" s="36"/>
      <c r="Z76" s="36"/>
      <c r="AA76" s="36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14"/>
      <c r="AO76" s="14"/>
      <c r="AP76" s="14"/>
      <c r="AQ76" s="14"/>
      <c r="AR76" s="15"/>
      <c r="AS76" s="15"/>
      <c r="AT76" s="15"/>
      <c r="AU76" s="15"/>
      <c r="AV76" s="15"/>
      <c r="AW76" s="15"/>
    </row>
    <row r="77" spans="2:50" ht="11.25" customHeight="1" x14ac:dyDescent="0.15">
      <c r="B77" s="103" t="s">
        <v>3</v>
      </c>
      <c r="C77" s="103"/>
      <c r="D77" s="135" ph="1">
        <v>0.375</v>
      </c>
      <c r="E77" s="136" ph="1"/>
      <c r="F77" s="136" ph="1"/>
      <c r="G77" s="136" ph="1"/>
      <c r="H77" s="136" ph="1"/>
      <c r="I77" s="98" t="str">
        <f>C12</f>
        <v>北スポーツ</v>
      </c>
      <c r="J77" s="98"/>
      <c r="K77" s="98"/>
      <c r="L77" s="98"/>
      <c r="M77" s="98"/>
      <c r="N77" s="98"/>
      <c r="O77" s="97">
        <v>1</v>
      </c>
      <c r="P77" s="97"/>
      <c r="Q77" s="97"/>
      <c r="R77" s="39"/>
      <c r="S77" s="97">
        <v>2</v>
      </c>
      <c r="T77" s="97"/>
      <c r="U77" s="97"/>
      <c r="V77" s="99" t="str">
        <f>C18</f>
        <v>ＧＡＩＮＡＸＦＣ</v>
      </c>
      <c r="W77" s="99"/>
      <c r="X77" s="99"/>
      <c r="Y77" s="99"/>
      <c r="Z77" s="99"/>
      <c r="AA77" s="99"/>
      <c r="AB77" s="40"/>
      <c r="AC77" s="40"/>
      <c r="AD77" s="40"/>
      <c r="AE77" s="40"/>
      <c r="AF77" s="40"/>
      <c r="AG77" s="40"/>
      <c r="AH77" s="98" t="str">
        <f>C10</f>
        <v>山名FC</v>
      </c>
      <c r="AI77" s="98"/>
      <c r="AJ77" s="98"/>
      <c r="AK77" s="98"/>
      <c r="AL77" s="98"/>
      <c r="AM77" s="98"/>
      <c r="AN77" s="37"/>
      <c r="AO77" s="37"/>
      <c r="AP77" s="37"/>
      <c r="AQ77" s="37"/>
      <c r="AR77" s="98" t="str">
        <f>C14</f>
        <v>箕郷FC</v>
      </c>
      <c r="AS77" s="98"/>
      <c r="AT77" s="98"/>
      <c r="AU77" s="98"/>
      <c r="AV77" s="98"/>
      <c r="AW77" s="98"/>
    </row>
    <row r="78" spans="2:50" ht="11.25" customHeight="1" x14ac:dyDescent="0.15">
      <c r="B78" s="103"/>
      <c r="C78" s="103"/>
      <c r="D78" s="136" ph="1"/>
      <c r="E78" s="136" ph="1"/>
      <c r="F78" s="136" ph="1"/>
      <c r="G78" s="136" ph="1"/>
      <c r="H78" s="136" ph="1"/>
      <c r="I78" s="98"/>
      <c r="J78" s="98"/>
      <c r="K78" s="98"/>
      <c r="L78" s="98"/>
      <c r="M78" s="98"/>
      <c r="N78" s="98"/>
      <c r="O78" s="97"/>
      <c r="P78" s="97"/>
      <c r="Q78" s="97"/>
      <c r="R78" s="41"/>
      <c r="S78" s="97"/>
      <c r="T78" s="97"/>
      <c r="U78" s="97"/>
      <c r="V78" s="99"/>
      <c r="W78" s="99"/>
      <c r="X78" s="99"/>
      <c r="Y78" s="99"/>
      <c r="Z78" s="99"/>
      <c r="AA78" s="99"/>
      <c r="AB78" s="40"/>
      <c r="AC78" s="40"/>
      <c r="AD78" s="40"/>
      <c r="AE78" s="40"/>
      <c r="AF78" s="40"/>
      <c r="AG78" s="40"/>
      <c r="AH78" s="98"/>
      <c r="AI78" s="98"/>
      <c r="AJ78" s="98"/>
      <c r="AK78" s="98"/>
      <c r="AL78" s="98"/>
      <c r="AM78" s="98"/>
      <c r="AN78" s="37"/>
      <c r="AO78" s="37"/>
      <c r="AP78" s="37"/>
      <c r="AQ78" s="37"/>
      <c r="AR78" s="98"/>
      <c r="AS78" s="98"/>
      <c r="AT78" s="98"/>
      <c r="AU78" s="98"/>
      <c r="AV78" s="98"/>
      <c r="AW78" s="98"/>
    </row>
    <row r="79" spans="2:50" ht="11.25" customHeight="1" x14ac:dyDescent="0.15">
      <c r="B79" s="103" t="s">
        <v>4</v>
      </c>
      <c r="C79" s="103"/>
      <c r="D79" s="104" ph="1">
        <v>0.41666666666666669</v>
      </c>
      <c r="E79" s="105" ph="1"/>
      <c r="F79" s="105" ph="1"/>
      <c r="G79" s="105" ph="1"/>
      <c r="H79" s="105" ph="1"/>
      <c r="I79" s="98" t="str">
        <f>C10</f>
        <v>山名FC</v>
      </c>
      <c r="J79" s="98"/>
      <c r="K79" s="98"/>
      <c r="L79" s="98"/>
      <c r="M79" s="98"/>
      <c r="N79" s="98"/>
      <c r="O79" s="97">
        <v>1</v>
      </c>
      <c r="P79" s="97"/>
      <c r="Q79" s="97"/>
      <c r="R79" s="39"/>
      <c r="S79" s="97">
        <v>3</v>
      </c>
      <c r="T79" s="97"/>
      <c r="U79" s="97"/>
      <c r="V79" s="99" t="str">
        <f>C14</f>
        <v>箕郷FC</v>
      </c>
      <c r="W79" s="99"/>
      <c r="X79" s="99"/>
      <c r="Y79" s="99"/>
      <c r="Z79" s="99"/>
      <c r="AA79" s="99"/>
      <c r="AB79" s="40"/>
      <c r="AC79" s="40"/>
      <c r="AD79" s="40"/>
      <c r="AE79" s="40"/>
      <c r="AF79" s="40"/>
      <c r="AG79" s="40"/>
      <c r="AH79" s="106" t="str">
        <f>C8</f>
        <v>城山FC</v>
      </c>
      <c r="AI79" s="107"/>
      <c r="AJ79" s="107"/>
      <c r="AK79" s="107"/>
      <c r="AL79" s="107"/>
      <c r="AM79" s="108"/>
      <c r="AN79" s="37"/>
      <c r="AO79" s="37"/>
      <c r="AP79" s="37"/>
      <c r="AQ79" s="37"/>
      <c r="AR79" s="98" t="str">
        <f>C16</f>
        <v>ルーヴェン</v>
      </c>
      <c r="AS79" s="98"/>
      <c r="AT79" s="98"/>
      <c r="AU79" s="98"/>
      <c r="AV79" s="98"/>
      <c r="AW79" s="98"/>
    </row>
    <row r="80" spans="2:50" ht="11.25" customHeight="1" x14ac:dyDescent="0.15">
      <c r="B80" s="103"/>
      <c r="C80" s="103"/>
      <c r="D80" s="105" ph="1"/>
      <c r="E80" s="105" ph="1"/>
      <c r="F80" s="105" ph="1"/>
      <c r="G80" s="105" ph="1"/>
      <c r="H80" s="105" ph="1"/>
      <c r="I80" s="98"/>
      <c r="J80" s="98"/>
      <c r="K80" s="98"/>
      <c r="L80" s="98"/>
      <c r="M80" s="98"/>
      <c r="N80" s="98"/>
      <c r="O80" s="97"/>
      <c r="P80" s="97"/>
      <c r="Q80" s="97"/>
      <c r="R80" s="41"/>
      <c r="S80" s="97"/>
      <c r="T80" s="97"/>
      <c r="U80" s="97"/>
      <c r="V80" s="99"/>
      <c r="W80" s="99"/>
      <c r="X80" s="99"/>
      <c r="Y80" s="99"/>
      <c r="Z80" s="99"/>
      <c r="AA80" s="99"/>
      <c r="AB80" s="40"/>
      <c r="AC80" s="40"/>
      <c r="AD80" s="40"/>
      <c r="AE80" s="40"/>
      <c r="AF80" s="40"/>
      <c r="AG80" s="40"/>
      <c r="AH80" s="109"/>
      <c r="AI80" s="110"/>
      <c r="AJ80" s="110"/>
      <c r="AK80" s="110"/>
      <c r="AL80" s="110"/>
      <c r="AM80" s="111"/>
      <c r="AN80" s="37"/>
      <c r="AO80" s="37"/>
      <c r="AP80" s="37"/>
      <c r="AQ80" s="37"/>
      <c r="AR80" s="98"/>
      <c r="AS80" s="98"/>
      <c r="AT80" s="98"/>
      <c r="AU80" s="98"/>
      <c r="AV80" s="98"/>
      <c r="AW80" s="98"/>
    </row>
    <row r="81" spans="2:50" ht="11.25" customHeight="1" x14ac:dyDescent="0.15">
      <c r="B81" s="103" t="s">
        <v>5</v>
      </c>
      <c r="C81" s="103"/>
      <c r="D81" s="135" ph="1">
        <v>0.45833333333333331</v>
      </c>
      <c r="E81" s="136" ph="1"/>
      <c r="F81" s="136" ph="1"/>
      <c r="G81" s="136" ph="1"/>
      <c r="H81" s="136" ph="1"/>
      <c r="I81" s="98" t="str">
        <f>C8</f>
        <v>城山FC</v>
      </c>
      <c r="J81" s="98"/>
      <c r="K81" s="98"/>
      <c r="L81" s="98"/>
      <c r="M81" s="98"/>
      <c r="N81" s="98"/>
      <c r="O81" s="97">
        <v>1</v>
      </c>
      <c r="P81" s="97"/>
      <c r="Q81" s="97"/>
      <c r="R81" s="39"/>
      <c r="S81" s="97">
        <v>11</v>
      </c>
      <c r="T81" s="97"/>
      <c r="U81" s="97"/>
      <c r="V81" s="99" t="str">
        <f>C16</f>
        <v>ルーヴェン</v>
      </c>
      <c r="W81" s="99"/>
      <c r="X81" s="99"/>
      <c r="Y81" s="99"/>
      <c r="Z81" s="99"/>
      <c r="AA81" s="99"/>
      <c r="AB81" s="40"/>
      <c r="AC81" s="40"/>
      <c r="AD81" s="40"/>
      <c r="AE81" s="40"/>
      <c r="AF81" s="40"/>
      <c r="AG81" s="40"/>
      <c r="AH81" s="98" t="str">
        <f>C12</f>
        <v>北スポーツ</v>
      </c>
      <c r="AI81" s="98"/>
      <c r="AJ81" s="98"/>
      <c r="AK81" s="98"/>
      <c r="AL81" s="98"/>
      <c r="AM81" s="98"/>
      <c r="AN81" s="37"/>
      <c r="AO81" s="37"/>
      <c r="AP81" s="37"/>
      <c r="AQ81" s="37"/>
      <c r="AR81" s="99" t="str">
        <f>C18</f>
        <v>ＧＡＩＮＡＸＦＣ</v>
      </c>
      <c r="AS81" s="99"/>
      <c r="AT81" s="99"/>
      <c r="AU81" s="99"/>
      <c r="AV81" s="99"/>
      <c r="AW81" s="99"/>
    </row>
    <row r="82" spans="2:50" ht="11.25" customHeight="1" x14ac:dyDescent="0.15">
      <c r="B82" s="103"/>
      <c r="C82" s="103"/>
      <c r="D82" s="136" ph="1"/>
      <c r="E82" s="136" ph="1"/>
      <c r="F82" s="136" ph="1"/>
      <c r="G82" s="136" ph="1"/>
      <c r="H82" s="136" ph="1"/>
      <c r="I82" s="98"/>
      <c r="J82" s="98"/>
      <c r="K82" s="98"/>
      <c r="L82" s="98"/>
      <c r="M82" s="98"/>
      <c r="N82" s="98"/>
      <c r="O82" s="97"/>
      <c r="P82" s="97"/>
      <c r="Q82" s="97"/>
      <c r="R82" s="41"/>
      <c r="S82" s="97"/>
      <c r="T82" s="97"/>
      <c r="U82" s="97"/>
      <c r="V82" s="99"/>
      <c r="W82" s="99"/>
      <c r="X82" s="99"/>
      <c r="Y82" s="99"/>
      <c r="Z82" s="99"/>
      <c r="AA82" s="99"/>
      <c r="AB82" s="40"/>
      <c r="AC82" s="40"/>
      <c r="AD82" s="40"/>
      <c r="AE82" s="40"/>
      <c r="AF82" s="40"/>
      <c r="AG82" s="40"/>
      <c r="AH82" s="98"/>
      <c r="AI82" s="98"/>
      <c r="AJ82" s="98"/>
      <c r="AK82" s="98"/>
      <c r="AL82" s="98"/>
      <c r="AM82" s="98"/>
      <c r="AN82" s="37"/>
      <c r="AO82" s="37"/>
      <c r="AP82" s="37"/>
      <c r="AQ82" s="37"/>
      <c r="AR82" s="99"/>
      <c r="AS82" s="99"/>
      <c r="AT82" s="99"/>
      <c r="AU82" s="99"/>
      <c r="AV82" s="99"/>
      <c r="AW82" s="99"/>
    </row>
    <row r="83" spans="2:50" ht="11.25" customHeight="1" x14ac:dyDescent="0.15">
      <c r="B83" s="103"/>
      <c r="C83" s="103"/>
      <c r="D83" s="119"/>
      <c r="E83" s="119"/>
      <c r="F83" s="119"/>
      <c r="G83" s="119"/>
      <c r="H83" s="119"/>
      <c r="I83" s="120"/>
      <c r="J83" s="98"/>
      <c r="K83" s="98"/>
      <c r="L83" s="98"/>
      <c r="M83" s="98"/>
      <c r="N83" s="121"/>
      <c r="O83" s="125"/>
      <c r="P83" s="126"/>
      <c r="Q83" s="127"/>
      <c r="R83" s="13"/>
      <c r="S83" s="131"/>
      <c r="T83" s="131"/>
      <c r="U83" s="131"/>
      <c r="V83" s="120"/>
      <c r="W83" s="98"/>
      <c r="X83" s="98"/>
      <c r="Y83" s="98"/>
      <c r="Z83" s="98"/>
      <c r="AA83" s="121"/>
      <c r="AB83" s="15"/>
      <c r="AC83" s="15"/>
      <c r="AD83" s="15"/>
      <c r="AE83" s="15"/>
      <c r="AF83" s="15"/>
      <c r="AG83" s="15"/>
      <c r="AH83" s="120"/>
      <c r="AI83" s="98"/>
      <c r="AJ83" s="98"/>
      <c r="AK83" s="98"/>
      <c r="AL83" s="98"/>
      <c r="AM83" s="121"/>
      <c r="AN83" s="14"/>
      <c r="AO83" s="14"/>
      <c r="AP83" s="14"/>
      <c r="AQ83" s="14"/>
      <c r="AR83" s="132"/>
      <c r="AS83" s="99"/>
      <c r="AT83" s="99"/>
      <c r="AU83" s="99"/>
      <c r="AV83" s="99"/>
      <c r="AW83" s="133"/>
      <c r="AX83" s="21"/>
    </row>
    <row r="84" spans="2:50" ht="11.25" customHeight="1" x14ac:dyDescent="0.15">
      <c r="B84" s="103"/>
      <c r="C84" s="103"/>
      <c r="D84" s="119"/>
      <c r="E84" s="119"/>
      <c r="F84" s="119"/>
      <c r="G84" s="119"/>
      <c r="H84" s="119"/>
      <c r="I84" s="122"/>
      <c r="J84" s="123"/>
      <c r="K84" s="123"/>
      <c r="L84" s="123"/>
      <c r="M84" s="123"/>
      <c r="N84" s="124"/>
      <c r="O84" s="128"/>
      <c r="P84" s="129"/>
      <c r="Q84" s="130"/>
      <c r="R84" s="13"/>
      <c r="S84" s="131"/>
      <c r="T84" s="131"/>
      <c r="U84" s="131"/>
      <c r="V84" s="122"/>
      <c r="W84" s="123"/>
      <c r="X84" s="123"/>
      <c r="Y84" s="123"/>
      <c r="Z84" s="123"/>
      <c r="AA84" s="124"/>
      <c r="AB84" s="15"/>
      <c r="AC84" s="15"/>
      <c r="AD84" s="15"/>
      <c r="AE84" s="15"/>
      <c r="AF84" s="15"/>
      <c r="AG84" s="15"/>
      <c r="AH84" s="122"/>
      <c r="AI84" s="123"/>
      <c r="AJ84" s="123"/>
      <c r="AK84" s="123"/>
      <c r="AL84" s="123"/>
      <c r="AM84" s="124"/>
      <c r="AN84" s="14"/>
      <c r="AO84" s="14"/>
      <c r="AP84" s="14"/>
      <c r="AQ84" s="14"/>
      <c r="AR84" s="108"/>
      <c r="AS84" s="134"/>
      <c r="AT84" s="134"/>
      <c r="AU84" s="134"/>
      <c r="AV84" s="134"/>
      <c r="AW84" s="106"/>
      <c r="AX84" s="21"/>
    </row>
    <row r="85" spans="2:50" ht="11.25" customHeight="1" x14ac:dyDescent="0.15">
      <c r="B85" s="103"/>
      <c r="C85" s="103"/>
      <c r="D85" s="119"/>
      <c r="E85" s="119"/>
      <c r="F85" s="119"/>
      <c r="G85" s="119"/>
      <c r="H85" s="119"/>
      <c r="I85" s="102"/>
      <c r="J85" s="102"/>
      <c r="K85" s="102"/>
      <c r="L85" s="102"/>
      <c r="M85" s="102"/>
      <c r="N85" s="102"/>
      <c r="O85" s="101"/>
      <c r="P85" s="101"/>
      <c r="Q85" s="101"/>
      <c r="R85" s="32"/>
      <c r="S85" s="101"/>
      <c r="T85" s="101"/>
      <c r="U85" s="101"/>
      <c r="V85" s="102"/>
      <c r="W85" s="102"/>
      <c r="X85" s="102"/>
      <c r="Y85" s="102"/>
      <c r="Z85" s="102"/>
      <c r="AA85" s="102"/>
      <c r="AB85" s="49"/>
      <c r="AC85" s="49"/>
      <c r="AD85" s="49"/>
      <c r="AE85" s="49"/>
      <c r="AF85" s="49"/>
      <c r="AG85" s="49"/>
      <c r="AH85" s="102"/>
      <c r="AI85" s="102"/>
      <c r="AJ85" s="102"/>
      <c r="AK85" s="102"/>
      <c r="AL85" s="102"/>
      <c r="AM85" s="102"/>
      <c r="AN85" s="34"/>
      <c r="AO85" s="34"/>
      <c r="AP85" s="34"/>
      <c r="AQ85" s="34"/>
      <c r="AR85" s="102"/>
      <c r="AS85" s="102"/>
      <c r="AT85" s="102"/>
      <c r="AU85" s="102"/>
      <c r="AV85" s="102"/>
      <c r="AW85" s="102"/>
    </row>
    <row r="86" spans="2:50" ht="11.25" customHeight="1" x14ac:dyDescent="0.15">
      <c r="B86" s="103"/>
      <c r="C86" s="103"/>
      <c r="D86" s="119"/>
      <c r="E86" s="119"/>
      <c r="F86" s="119"/>
      <c r="G86" s="119"/>
      <c r="H86" s="119"/>
      <c r="I86" s="102"/>
      <c r="J86" s="102"/>
      <c r="K86" s="102"/>
      <c r="L86" s="102"/>
      <c r="M86" s="102"/>
      <c r="N86" s="102"/>
      <c r="O86" s="101"/>
      <c r="P86" s="101"/>
      <c r="Q86" s="101"/>
      <c r="R86" s="32"/>
      <c r="S86" s="101"/>
      <c r="T86" s="101"/>
      <c r="U86" s="101"/>
      <c r="V86" s="102"/>
      <c r="W86" s="102"/>
      <c r="X86" s="102"/>
      <c r="Y86" s="102"/>
      <c r="Z86" s="102"/>
      <c r="AA86" s="102"/>
      <c r="AB86" s="49"/>
      <c r="AC86" s="49"/>
      <c r="AD86" s="49"/>
      <c r="AE86" s="49"/>
      <c r="AF86" s="49"/>
      <c r="AG86" s="49"/>
      <c r="AH86" s="102"/>
      <c r="AI86" s="102"/>
      <c r="AJ86" s="102"/>
      <c r="AK86" s="102"/>
      <c r="AL86" s="102"/>
      <c r="AM86" s="102"/>
      <c r="AN86" s="34"/>
      <c r="AO86" s="34"/>
      <c r="AP86" s="34"/>
      <c r="AQ86" s="34"/>
      <c r="AR86" s="102"/>
      <c r="AS86" s="102"/>
      <c r="AT86" s="102"/>
      <c r="AU86" s="102"/>
      <c r="AV86" s="102"/>
      <c r="AW86" s="102"/>
    </row>
    <row r="87" spans="2:50" ht="11.25" customHeight="1" x14ac:dyDescent="0.15">
      <c r="B87" s="103"/>
      <c r="C87" s="103"/>
      <c r="D87" s="119"/>
      <c r="E87" s="119"/>
      <c r="F87" s="119"/>
      <c r="G87" s="119"/>
      <c r="H87" s="119"/>
      <c r="I87" s="102"/>
      <c r="J87" s="102"/>
      <c r="K87" s="102"/>
      <c r="L87" s="102"/>
      <c r="M87" s="102"/>
      <c r="N87" s="102"/>
      <c r="O87" s="101"/>
      <c r="P87" s="101"/>
      <c r="Q87" s="101"/>
      <c r="R87" s="32"/>
      <c r="S87" s="101"/>
      <c r="T87" s="101"/>
      <c r="U87" s="101"/>
      <c r="V87" s="102"/>
      <c r="W87" s="102"/>
      <c r="X87" s="102"/>
      <c r="Y87" s="102"/>
      <c r="Z87" s="102"/>
      <c r="AA87" s="102"/>
      <c r="AB87" s="49"/>
      <c r="AC87" s="49"/>
      <c r="AD87" s="49"/>
      <c r="AE87" s="49"/>
      <c r="AF87" s="49"/>
      <c r="AG87" s="49"/>
      <c r="AH87" s="102"/>
      <c r="AI87" s="102"/>
      <c r="AJ87" s="102"/>
      <c r="AK87" s="102"/>
      <c r="AL87" s="102"/>
      <c r="AM87" s="102"/>
      <c r="AN87" s="34"/>
      <c r="AO87" s="34"/>
      <c r="AP87" s="34"/>
      <c r="AQ87" s="34"/>
      <c r="AR87" s="102"/>
      <c r="AS87" s="102"/>
      <c r="AT87" s="102"/>
      <c r="AU87" s="102"/>
      <c r="AV87" s="102"/>
      <c r="AW87" s="102"/>
    </row>
    <row r="88" spans="2:50" ht="11.25" customHeight="1" x14ac:dyDescent="0.15">
      <c r="B88" s="103"/>
      <c r="C88" s="103"/>
      <c r="D88" s="119"/>
      <c r="E88" s="119"/>
      <c r="F88" s="119"/>
      <c r="G88" s="119"/>
      <c r="H88" s="119"/>
      <c r="I88" s="102"/>
      <c r="J88" s="102"/>
      <c r="K88" s="102"/>
      <c r="L88" s="102"/>
      <c r="M88" s="102"/>
      <c r="N88" s="102"/>
      <c r="O88" s="101"/>
      <c r="P88" s="101"/>
      <c r="Q88" s="101"/>
      <c r="R88" s="32"/>
      <c r="S88" s="101"/>
      <c r="T88" s="101"/>
      <c r="U88" s="101"/>
      <c r="V88" s="102"/>
      <c r="W88" s="102"/>
      <c r="X88" s="102"/>
      <c r="Y88" s="102"/>
      <c r="Z88" s="102"/>
      <c r="AA88" s="102"/>
      <c r="AB88" s="34"/>
      <c r="AC88" s="34"/>
      <c r="AD88" s="34"/>
      <c r="AE88" s="34"/>
      <c r="AF88" s="34"/>
      <c r="AG88" s="34"/>
      <c r="AH88" s="102"/>
      <c r="AI88" s="102"/>
      <c r="AJ88" s="102"/>
      <c r="AK88" s="102"/>
      <c r="AL88" s="102"/>
      <c r="AM88" s="102"/>
      <c r="AN88" s="34"/>
      <c r="AO88" s="34"/>
      <c r="AP88" s="34"/>
      <c r="AQ88" s="34"/>
      <c r="AR88" s="102"/>
      <c r="AS88" s="102"/>
      <c r="AT88" s="102"/>
      <c r="AU88" s="102"/>
      <c r="AV88" s="102"/>
      <c r="AW88" s="102"/>
    </row>
    <row r="89" spans="2:50" ht="11.25" customHeight="1" x14ac:dyDescent="0.15">
      <c r="B89" s="103"/>
      <c r="C89" s="103"/>
      <c r="D89" s="119"/>
      <c r="E89" s="119"/>
      <c r="F89" s="119"/>
      <c r="G89" s="119"/>
      <c r="H89" s="119"/>
      <c r="I89" s="102"/>
      <c r="J89" s="102"/>
      <c r="K89" s="102"/>
      <c r="L89" s="102"/>
      <c r="M89" s="102"/>
      <c r="N89" s="102"/>
      <c r="O89" s="101"/>
      <c r="P89" s="101"/>
      <c r="Q89" s="101"/>
      <c r="R89" s="32"/>
      <c r="S89" s="101"/>
      <c r="T89" s="101"/>
      <c r="U89" s="101"/>
      <c r="V89" s="102"/>
      <c r="W89" s="102"/>
      <c r="X89" s="102"/>
      <c r="Y89" s="102"/>
      <c r="Z89" s="102"/>
      <c r="AA89" s="102"/>
      <c r="AB89" s="34"/>
      <c r="AC89" s="34"/>
      <c r="AD89" s="34"/>
      <c r="AE89" s="34"/>
      <c r="AF89" s="34"/>
      <c r="AG89" s="49"/>
      <c r="AH89" s="102"/>
      <c r="AI89" s="102"/>
      <c r="AJ89" s="102"/>
      <c r="AK89" s="102"/>
      <c r="AL89" s="102"/>
      <c r="AM89" s="102"/>
      <c r="AN89" s="34"/>
      <c r="AO89" s="34"/>
      <c r="AP89" s="34"/>
      <c r="AQ89" s="34"/>
      <c r="AR89" s="102"/>
      <c r="AS89" s="102"/>
      <c r="AT89" s="102"/>
      <c r="AU89" s="102"/>
      <c r="AV89" s="102"/>
      <c r="AW89" s="102"/>
    </row>
    <row r="90" spans="2:50" ht="11.25" customHeight="1" x14ac:dyDescent="0.15">
      <c r="B90" s="103"/>
      <c r="C90" s="103"/>
      <c r="D90" s="119"/>
      <c r="E90" s="119"/>
      <c r="F90" s="119"/>
      <c r="G90" s="119"/>
      <c r="H90" s="119"/>
      <c r="I90" s="102"/>
      <c r="J90" s="102"/>
      <c r="K90" s="102"/>
      <c r="L90" s="102"/>
      <c r="M90" s="102"/>
      <c r="N90" s="102"/>
      <c r="O90" s="101"/>
      <c r="P90" s="101"/>
      <c r="Q90" s="101"/>
      <c r="R90" s="32"/>
      <c r="S90" s="101"/>
      <c r="T90" s="101"/>
      <c r="U90" s="101"/>
      <c r="V90" s="102"/>
      <c r="W90" s="102"/>
      <c r="X90" s="102"/>
      <c r="Y90" s="102"/>
      <c r="Z90" s="102"/>
      <c r="AA90" s="102"/>
      <c r="AB90" s="34"/>
      <c r="AC90" s="34"/>
      <c r="AD90" s="34"/>
      <c r="AE90" s="34"/>
      <c r="AF90" s="34"/>
      <c r="AG90" s="34"/>
      <c r="AH90" s="102"/>
      <c r="AI90" s="102"/>
      <c r="AJ90" s="102"/>
      <c r="AK90" s="102"/>
      <c r="AL90" s="102"/>
      <c r="AM90" s="102"/>
      <c r="AN90" s="34"/>
      <c r="AO90" s="34"/>
      <c r="AP90" s="34"/>
      <c r="AQ90" s="34"/>
      <c r="AR90" s="102"/>
      <c r="AS90" s="102"/>
      <c r="AT90" s="102"/>
      <c r="AU90" s="102"/>
      <c r="AV90" s="102"/>
      <c r="AW90" s="102"/>
    </row>
    <row r="91" spans="2:50" ht="9" customHeight="1" x14ac:dyDescent="0.15">
      <c r="B91" s="10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8"/>
      <c r="AS91" s="18"/>
      <c r="AT91" s="18"/>
      <c r="AU91" s="18"/>
      <c r="AV91" s="18"/>
      <c r="AW91" s="18"/>
    </row>
    <row r="92" spans="2:50" ht="9" customHeight="1" x14ac:dyDescent="0.15">
      <c r="B92" s="10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9"/>
      <c r="AS92" s="10"/>
      <c r="AT92" s="10"/>
      <c r="AU92" s="10"/>
      <c r="AV92" s="10"/>
      <c r="AW92" s="10"/>
    </row>
    <row r="93" spans="2:50" ht="9" customHeight="1" x14ac:dyDescent="0.15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9"/>
      <c r="AS93" s="10"/>
      <c r="AT93" s="10"/>
      <c r="AU93" s="10"/>
      <c r="AV93" s="10"/>
      <c r="AW93" s="10"/>
    </row>
    <row r="94" spans="2:50" ht="9" customHeight="1" x14ac:dyDescent="0.15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9"/>
      <c r="AS94" s="10"/>
      <c r="AT94" s="10"/>
      <c r="AU94" s="10"/>
      <c r="AV94" s="10"/>
      <c r="AW94" s="10"/>
    </row>
    <row r="95" spans="2:50" ht="9" customHeight="1" x14ac:dyDescent="0.15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9"/>
      <c r="AS95" s="10"/>
      <c r="AT95" s="10"/>
      <c r="AU95" s="10"/>
      <c r="AV95" s="10"/>
      <c r="AW95" s="10"/>
    </row>
    <row r="96" spans="2:50" ht="9" customHeight="1" x14ac:dyDescent="0.15">
      <c r="AR96" s="54"/>
    </row>
  </sheetData>
  <mergeCells count="475">
    <mergeCell ref="AQ5:AR7"/>
    <mergeCell ref="AS5:AT7"/>
    <mergeCell ref="K2:M3"/>
    <mergeCell ref="N2:O3"/>
    <mergeCell ref="Q2:AA3"/>
    <mergeCell ref="AB2:AE3"/>
    <mergeCell ref="AG2:AY3"/>
    <mergeCell ref="B5:D7"/>
    <mergeCell ref="E5:G7"/>
    <mergeCell ref="H5:L7"/>
    <mergeCell ref="M5:Q7"/>
    <mergeCell ref="R5:V7"/>
    <mergeCell ref="AE8:AF9"/>
    <mergeCell ref="AG8:AH9"/>
    <mergeCell ref="AJ8:AK9"/>
    <mergeCell ref="AL8:AM9"/>
    <mergeCell ref="BF5:BF7"/>
    <mergeCell ref="BJ5:BJ7"/>
    <mergeCell ref="B8:B9"/>
    <mergeCell ref="C8:G9"/>
    <mergeCell ref="H8:L9"/>
    <mergeCell ref="M8:N9"/>
    <mergeCell ref="P8:Q9"/>
    <mergeCell ref="R8:S9"/>
    <mergeCell ref="U8:V9"/>
    <mergeCell ref="W8:X9"/>
    <mergeCell ref="AU5:AV7"/>
    <mergeCell ref="AW5:AY7"/>
    <mergeCell ref="AZ5:BA7"/>
    <mergeCell ref="BB5:BB7"/>
    <mergeCell ref="BD5:BD7"/>
    <mergeCell ref="BE5:BE7"/>
    <mergeCell ref="W5:AA7"/>
    <mergeCell ref="AB5:AF7"/>
    <mergeCell ref="AG5:AK7"/>
    <mergeCell ref="AL5:AP7"/>
    <mergeCell ref="BK8:BK9"/>
    <mergeCell ref="BL8:BL9"/>
    <mergeCell ref="B10:B11"/>
    <mergeCell ref="C10:G11"/>
    <mergeCell ref="H10:I11"/>
    <mergeCell ref="K10:L11"/>
    <mergeCell ref="M10:Q11"/>
    <mergeCell ref="R10:S11"/>
    <mergeCell ref="U10:V11"/>
    <mergeCell ref="W10:X11"/>
    <mergeCell ref="BB8:BB9"/>
    <mergeCell ref="BD8:BD9"/>
    <mergeCell ref="BE8:BE9"/>
    <mergeCell ref="BF8:BF9"/>
    <mergeCell ref="BI8:BI9"/>
    <mergeCell ref="BJ8:BJ9"/>
    <mergeCell ref="AO8:AP9"/>
    <mergeCell ref="AQ8:AR9"/>
    <mergeCell ref="AS8:AT9"/>
    <mergeCell ref="AU8:AV9"/>
    <mergeCell ref="AW8:AY9"/>
    <mergeCell ref="AZ8:BA9"/>
    <mergeCell ref="Z8:AA9"/>
    <mergeCell ref="AB8:AC9"/>
    <mergeCell ref="AS10:AT11"/>
    <mergeCell ref="AU10:AV11"/>
    <mergeCell ref="AW10:AY11"/>
    <mergeCell ref="AZ10:BA11"/>
    <mergeCell ref="Z10:AA11"/>
    <mergeCell ref="AB10:AC11"/>
    <mergeCell ref="AE10:AF11"/>
    <mergeCell ref="AG10:AH11"/>
    <mergeCell ref="AJ10:AK11"/>
    <mergeCell ref="AL10:AM11"/>
    <mergeCell ref="AB12:AC13"/>
    <mergeCell ref="AE12:AF13"/>
    <mergeCell ref="AG12:AH13"/>
    <mergeCell ref="AJ12:AK13"/>
    <mergeCell ref="AL12:AM13"/>
    <mergeCell ref="AO12:AP13"/>
    <mergeCell ref="BK10:BK11"/>
    <mergeCell ref="B12:B13"/>
    <mergeCell ref="C12:G13"/>
    <mergeCell ref="H12:I13"/>
    <mergeCell ref="K12:L13"/>
    <mergeCell ref="M12:N13"/>
    <mergeCell ref="P12:Q13"/>
    <mergeCell ref="R12:V13"/>
    <mergeCell ref="W12:X13"/>
    <mergeCell ref="Z12:AA13"/>
    <mergeCell ref="BB10:BB11"/>
    <mergeCell ref="BD10:BD11"/>
    <mergeCell ref="BE10:BE11"/>
    <mergeCell ref="BF10:BF11"/>
    <mergeCell ref="BI10:BI11"/>
    <mergeCell ref="BJ10:BJ11"/>
    <mergeCell ref="AO10:AP11"/>
    <mergeCell ref="AQ10:AR11"/>
    <mergeCell ref="BD12:BD13"/>
    <mergeCell ref="BE12:BE13"/>
    <mergeCell ref="BF12:BF13"/>
    <mergeCell ref="BI12:BI13"/>
    <mergeCell ref="BJ12:BJ13"/>
    <mergeCell ref="BK12:BK13"/>
    <mergeCell ref="AQ12:AR13"/>
    <mergeCell ref="AS12:AT13"/>
    <mergeCell ref="AU12:AV13"/>
    <mergeCell ref="AW12:AY13"/>
    <mergeCell ref="AZ12:BA13"/>
    <mergeCell ref="BB12:BB13"/>
    <mergeCell ref="AS14:AT15"/>
    <mergeCell ref="AU14:AV15"/>
    <mergeCell ref="R14:S15"/>
    <mergeCell ref="U14:V15"/>
    <mergeCell ref="W14:AA15"/>
    <mergeCell ref="AB14:AC15"/>
    <mergeCell ref="AE14:AF15"/>
    <mergeCell ref="AG14:AH15"/>
    <mergeCell ref="B14:B15"/>
    <mergeCell ref="C14:G15"/>
    <mergeCell ref="H14:I15"/>
    <mergeCell ref="K14:L15"/>
    <mergeCell ref="M14:N15"/>
    <mergeCell ref="P14:Q15"/>
    <mergeCell ref="Z16:AA17"/>
    <mergeCell ref="AB16:AF17"/>
    <mergeCell ref="AG16:AH17"/>
    <mergeCell ref="AJ16:AK17"/>
    <mergeCell ref="BI14:BI15"/>
    <mergeCell ref="BJ14:BJ15"/>
    <mergeCell ref="BK14:BK15"/>
    <mergeCell ref="B16:B17"/>
    <mergeCell ref="C16:G17"/>
    <mergeCell ref="H16:I17"/>
    <mergeCell ref="K16:L17"/>
    <mergeCell ref="M16:N17"/>
    <mergeCell ref="P16:Q17"/>
    <mergeCell ref="R16:S17"/>
    <mergeCell ref="AW14:AY15"/>
    <mergeCell ref="AZ14:BA15"/>
    <mergeCell ref="BB14:BB15"/>
    <mergeCell ref="BD14:BD15"/>
    <mergeCell ref="BE14:BE15"/>
    <mergeCell ref="BF14:BF15"/>
    <mergeCell ref="AJ14:AK15"/>
    <mergeCell ref="AL14:AM15"/>
    <mergeCell ref="AO14:AP15"/>
    <mergeCell ref="AQ14:AR15"/>
    <mergeCell ref="BJ16:BJ17"/>
    <mergeCell ref="BK16:BK17"/>
    <mergeCell ref="B18:B19"/>
    <mergeCell ref="C18:G19"/>
    <mergeCell ref="H18:I19"/>
    <mergeCell ref="K18:L19"/>
    <mergeCell ref="M18:N19"/>
    <mergeCell ref="P18:Q19"/>
    <mergeCell ref="R18:S19"/>
    <mergeCell ref="U18:V19"/>
    <mergeCell ref="AZ16:BA17"/>
    <mergeCell ref="BB16:BB17"/>
    <mergeCell ref="BD16:BD17"/>
    <mergeCell ref="BE16:BE17"/>
    <mergeCell ref="BF16:BF17"/>
    <mergeCell ref="BI16:BI17"/>
    <mergeCell ref="AL16:AM17"/>
    <mergeCell ref="AO16:AP17"/>
    <mergeCell ref="AQ16:AR17"/>
    <mergeCell ref="AS16:AT17"/>
    <mergeCell ref="AU16:AV17"/>
    <mergeCell ref="AW16:AY17"/>
    <mergeCell ref="U16:V17"/>
    <mergeCell ref="W16:X17"/>
    <mergeCell ref="AS18:AT19"/>
    <mergeCell ref="AU18:AV19"/>
    <mergeCell ref="AW18:AY19"/>
    <mergeCell ref="AZ18:BA19"/>
    <mergeCell ref="W18:X19"/>
    <mergeCell ref="Z18:AA19"/>
    <mergeCell ref="AB18:AC19"/>
    <mergeCell ref="AE18:AF19"/>
    <mergeCell ref="AG18:AK19"/>
    <mergeCell ref="AL18:AM19"/>
    <mergeCell ref="Z20:AA21"/>
    <mergeCell ref="AB20:AC21"/>
    <mergeCell ref="AE20:AF21"/>
    <mergeCell ref="AG20:AH21"/>
    <mergeCell ref="AJ20:AK21"/>
    <mergeCell ref="AL20:AP21"/>
    <mergeCell ref="BK18:BK19"/>
    <mergeCell ref="B20:B21"/>
    <mergeCell ref="C20:G21"/>
    <mergeCell ref="H20:I21"/>
    <mergeCell ref="K20:L21"/>
    <mergeCell ref="M20:N21"/>
    <mergeCell ref="P20:Q21"/>
    <mergeCell ref="R20:S21"/>
    <mergeCell ref="U20:V21"/>
    <mergeCell ref="W20:X21"/>
    <mergeCell ref="BB18:BB19"/>
    <mergeCell ref="BD18:BD19"/>
    <mergeCell ref="BE18:BE19"/>
    <mergeCell ref="BF18:BF19"/>
    <mergeCell ref="BI18:BI19"/>
    <mergeCell ref="BJ18:BJ19"/>
    <mergeCell ref="AO18:AP19"/>
    <mergeCell ref="AQ18:AR19"/>
    <mergeCell ref="BD20:BD21"/>
    <mergeCell ref="BE20:BE21"/>
    <mergeCell ref="BF20:BF21"/>
    <mergeCell ref="BI20:BI21"/>
    <mergeCell ref="BJ20:BJ21"/>
    <mergeCell ref="BK20:BK21"/>
    <mergeCell ref="AQ20:AR21"/>
    <mergeCell ref="AS20:AT21"/>
    <mergeCell ref="AU20:AV21"/>
    <mergeCell ref="AW20:AY21"/>
    <mergeCell ref="AZ20:BA21"/>
    <mergeCell ref="BB20:BB21"/>
    <mergeCell ref="AL22:AP22"/>
    <mergeCell ref="B23:D25"/>
    <mergeCell ref="E23:G24"/>
    <mergeCell ref="H23:Q24"/>
    <mergeCell ref="R23:T24"/>
    <mergeCell ref="U23:W24"/>
    <mergeCell ref="X23:Z24"/>
    <mergeCell ref="AA23:AC24"/>
    <mergeCell ref="AD23:AF24"/>
    <mergeCell ref="AG23:AI24"/>
    <mergeCell ref="H22:L22"/>
    <mergeCell ref="M22:Q22"/>
    <mergeCell ref="R22:V22"/>
    <mergeCell ref="W22:AA22"/>
    <mergeCell ref="AB22:AF22"/>
    <mergeCell ref="AG22:AK22"/>
    <mergeCell ref="AJ23:AL24"/>
    <mergeCell ref="AM23:AO24"/>
    <mergeCell ref="E25:G26"/>
    <mergeCell ref="H25:Q26"/>
    <mergeCell ref="R25:T26"/>
    <mergeCell ref="U25:W26"/>
    <mergeCell ref="X25:Z26"/>
    <mergeCell ref="AA25:AC26"/>
    <mergeCell ref="BJ26:BJ28"/>
    <mergeCell ref="BK26:BK28"/>
    <mergeCell ref="BL26:BL28"/>
    <mergeCell ref="E27:G28"/>
    <mergeCell ref="H27:Q28"/>
    <mergeCell ref="R27:T28"/>
    <mergeCell ref="U27:W28"/>
    <mergeCell ref="X27:Z28"/>
    <mergeCell ref="AA27:AC28"/>
    <mergeCell ref="AJ25:AL26"/>
    <mergeCell ref="AM25:AO26"/>
    <mergeCell ref="BD26:BD28"/>
    <mergeCell ref="BE26:BE28"/>
    <mergeCell ref="BF26:BF28"/>
    <mergeCell ref="AD27:AF28"/>
    <mergeCell ref="AG27:AI28"/>
    <mergeCell ref="AJ27:AL28"/>
    <mergeCell ref="AM27:AO28"/>
    <mergeCell ref="AP27:AP28"/>
    <mergeCell ref="AQ27:AQ28"/>
    <mergeCell ref="AR27:AR28"/>
    <mergeCell ref="AS27:BA28"/>
    <mergeCell ref="H29:I30"/>
    <mergeCell ref="K29:L30"/>
    <mergeCell ref="M29:N30"/>
    <mergeCell ref="P29:Q30"/>
    <mergeCell ref="R29:S30"/>
    <mergeCell ref="B26:D28"/>
    <mergeCell ref="BI29:BI30"/>
    <mergeCell ref="AD25:AF26"/>
    <mergeCell ref="AG25:AI26"/>
    <mergeCell ref="BI26:BI28"/>
    <mergeCell ref="BJ29:BJ30"/>
    <mergeCell ref="BK29:BK30"/>
    <mergeCell ref="B31:D40"/>
    <mergeCell ref="E31:G40"/>
    <mergeCell ref="H31:BA32"/>
    <mergeCell ref="BI31:BI32"/>
    <mergeCell ref="BJ31:BJ32"/>
    <mergeCell ref="BK31:BK32"/>
    <mergeCell ref="H35:BA36"/>
    <mergeCell ref="AJ29:AK30"/>
    <mergeCell ref="AL29:AM30"/>
    <mergeCell ref="AO29:AP30"/>
    <mergeCell ref="BD29:BD30"/>
    <mergeCell ref="BE29:BE30"/>
    <mergeCell ref="BF29:BF30"/>
    <mergeCell ref="U29:V30"/>
    <mergeCell ref="W29:X30"/>
    <mergeCell ref="Z29:AA30"/>
    <mergeCell ref="AB29:AC30"/>
    <mergeCell ref="AE29:AF30"/>
    <mergeCell ref="AG29:AH30"/>
    <mergeCell ref="H37:BA38"/>
    <mergeCell ref="H39:BA40"/>
    <mergeCell ref="B29:G30"/>
    <mergeCell ref="AH41:AW42"/>
    <mergeCell ref="C43:M44"/>
    <mergeCell ref="AH43:AM44"/>
    <mergeCell ref="AR43:AW44"/>
    <mergeCell ref="BL31:BL32"/>
    <mergeCell ref="H33:BA34"/>
    <mergeCell ref="BH33:BH34"/>
    <mergeCell ref="BI33:BI34"/>
    <mergeCell ref="BJ33:BJ34"/>
    <mergeCell ref="BK33:BK34"/>
    <mergeCell ref="AH45:AM46"/>
    <mergeCell ref="AR45:AW46"/>
    <mergeCell ref="B47:C48"/>
    <mergeCell ref="D47:H48"/>
    <mergeCell ref="I47:N48"/>
    <mergeCell ref="O47:Q48"/>
    <mergeCell ref="S47:U48"/>
    <mergeCell ref="V47:AA48"/>
    <mergeCell ref="AH47:AM48"/>
    <mergeCell ref="AR47:AW48"/>
    <mergeCell ref="B45:C46"/>
    <mergeCell ref="D45:H46"/>
    <mergeCell ref="I45:N46"/>
    <mergeCell ref="O45:Q46"/>
    <mergeCell ref="S45:U46"/>
    <mergeCell ref="V45:AA46"/>
    <mergeCell ref="AH49:AM50"/>
    <mergeCell ref="AR49:AW50"/>
    <mergeCell ref="B51:C52"/>
    <mergeCell ref="D51:H52"/>
    <mergeCell ref="I51:N52"/>
    <mergeCell ref="O51:Q52"/>
    <mergeCell ref="S51:U52"/>
    <mergeCell ref="V51:AA52"/>
    <mergeCell ref="AH51:AM52"/>
    <mergeCell ref="AR51:AW52"/>
    <mergeCell ref="B49:C50"/>
    <mergeCell ref="D49:H50"/>
    <mergeCell ref="I49:N50"/>
    <mergeCell ref="O49:Q50"/>
    <mergeCell ref="S49:U50"/>
    <mergeCell ref="V49:AA50"/>
    <mergeCell ref="AH53:AM54"/>
    <mergeCell ref="AR53:AW54"/>
    <mergeCell ref="B55:C56"/>
    <mergeCell ref="D55:H56"/>
    <mergeCell ref="I55:N56"/>
    <mergeCell ref="O55:Q56"/>
    <mergeCell ref="S55:U56"/>
    <mergeCell ref="V55:AA56"/>
    <mergeCell ref="AH55:AM56"/>
    <mergeCell ref="AR55:AW56"/>
    <mergeCell ref="B53:C54"/>
    <mergeCell ref="D53:H54"/>
    <mergeCell ref="I53:N54"/>
    <mergeCell ref="O53:Q54"/>
    <mergeCell ref="S53:U54"/>
    <mergeCell ref="V53:AA54"/>
    <mergeCell ref="AH57:AM58"/>
    <mergeCell ref="AR57:AW58"/>
    <mergeCell ref="C59:M60"/>
    <mergeCell ref="B61:C62"/>
    <mergeCell ref="D61:H62"/>
    <mergeCell ref="I61:N62"/>
    <mergeCell ref="O61:Q62"/>
    <mergeCell ref="S61:U62"/>
    <mergeCell ref="V61:AA62"/>
    <mergeCell ref="AH61:AM62"/>
    <mergeCell ref="B57:C58"/>
    <mergeCell ref="D57:H58"/>
    <mergeCell ref="I57:N58"/>
    <mergeCell ref="O57:Q58"/>
    <mergeCell ref="S57:U58"/>
    <mergeCell ref="V57:AA58"/>
    <mergeCell ref="AR61:AW62"/>
    <mergeCell ref="B63:C64"/>
    <mergeCell ref="D63:H64"/>
    <mergeCell ref="I63:N64"/>
    <mergeCell ref="O63:Q64"/>
    <mergeCell ref="S63:U64"/>
    <mergeCell ref="V63:AA64"/>
    <mergeCell ref="AH63:AM64"/>
    <mergeCell ref="AR63:AW64"/>
    <mergeCell ref="AH65:AM66"/>
    <mergeCell ref="AR65:AW66"/>
    <mergeCell ref="B67:C68"/>
    <mergeCell ref="D67:H68"/>
    <mergeCell ref="I67:N68"/>
    <mergeCell ref="O67:Q68"/>
    <mergeCell ref="S67:U68"/>
    <mergeCell ref="V67:AA68"/>
    <mergeCell ref="AH67:AM68"/>
    <mergeCell ref="AR67:AW68"/>
    <mergeCell ref="B65:C66"/>
    <mergeCell ref="D65:H66"/>
    <mergeCell ref="I65:N66"/>
    <mergeCell ref="O65:Q66"/>
    <mergeCell ref="S65:U66"/>
    <mergeCell ref="V65:AA66"/>
    <mergeCell ref="AH69:AM70"/>
    <mergeCell ref="AR69:AW70"/>
    <mergeCell ref="B71:C72"/>
    <mergeCell ref="D71:H72"/>
    <mergeCell ref="I71:N72"/>
    <mergeCell ref="O71:Q72"/>
    <mergeCell ref="S71:U72"/>
    <mergeCell ref="V71:AA72"/>
    <mergeCell ref="AH71:AM72"/>
    <mergeCell ref="AR71:AW72"/>
    <mergeCell ref="B69:C70"/>
    <mergeCell ref="D69:H70"/>
    <mergeCell ref="I69:N70"/>
    <mergeCell ref="O69:Q70"/>
    <mergeCell ref="S69:U70"/>
    <mergeCell ref="V69:AA70"/>
    <mergeCell ref="AH73:AM74"/>
    <mergeCell ref="AR73:AW74"/>
    <mergeCell ref="C75:M76"/>
    <mergeCell ref="B77:C78"/>
    <mergeCell ref="D77:H78"/>
    <mergeCell ref="I77:N78"/>
    <mergeCell ref="O77:Q78"/>
    <mergeCell ref="S77:U78"/>
    <mergeCell ref="V77:AA78"/>
    <mergeCell ref="AH77:AM78"/>
    <mergeCell ref="B73:C74"/>
    <mergeCell ref="D73:H74"/>
    <mergeCell ref="I73:N74"/>
    <mergeCell ref="O73:Q74"/>
    <mergeCell ref="S73:U74"/>
    <mergeCell ref="V73:AA74"/>
    <mergeCell ref="AR77:AW78"/>
    <mergeCell ref="B79:C80"/>
    <mergeCell ref="D79:H80"/>
    <mergeCell ref="I79:N80"/>
    <mergeCell ref="O79:Q80"/>
    <mergeCell ref="S79:U80"/>
    <mergeCell ref="V79:AA80"/>
    <mergeCell ref="AH79:AM80"/>
    <mergeCell ref="AR79:AW80"/>
    <mergeCell ref="AH81:AM82"/>
    <mergeCell ref="AR81:AW82"/>
    <mergeCell ref="B83:C84"/>
    <mergeCell ref="D83:H84"/>
    <mergeCell ref="I83:N84"/>
    <mergeCell ref="O83:Q84"/>
    <mergeCell ref="S83:U84"/>
    <mergeCell ref="V83:AA84"/>
    <mergeCell ref="AH83:AM84"/>
    <mergeCell ref="AR83:AW84"/>
    <mergeCell ref="B81:C82"/>
    <mergeCell ref="D81:H82"/>
    <mergeCell ref="I81:N82"/>
    <mergeCell ref="O81:Q82"/>
    <mergeCell ref="S81:U82"/>
    <mergeCell ref="V81:AA82"/>
    <mergeCell ref="AH85:AM86"/>
    <mergeCell ref="AR85:AW86"/>
    <mergeCell ref="B87:C88"/>
    <mergeCell ref="D87:H88"/>
    <mergeCell ref="I87:N88"/>
    <mergeCell ref="O87:Q88"/>
    <mergeCell ref="S87:U88"/>
    <mergeCell ref="V87:AA88"/>
    <mergeCell ref="AH87:AM88"/>
    <mergeCell ref="AR87:AW88"/>
    <mergeCell ref="B85:C86"/>
    <mergeCell ref="D85:H86"/>
    <mergeCell ref="I85:N86"/>
    <mergeCell ref="O85:Q86"/>
    <mergeCell ref="S85:U86"/>
    <mergeCell ref="V85:AA86"/>
    <mergeCell ref="AH89:AM90"/>
    <mergeCell ref="AR89:AW90"/>
    <mergeCell ref="C91:N92"/>
    <mergeCell ref="B89:C90"/>
    <mergeCell ref="D89:H90"/>
    <mergeCell ref="I89:N90"/>
    <mergeCell ref="O89:Q90"/>
    <mergeCell ref="S89:U90"/>
    <mergeCell ref="V89:AA90"/>
  </mergeCells>
  <phoneticPr fontId="4"/>
  <conditionalFormatting sqref="M12:N21 R14:S21 W16:X21 AB18:AC21 AG20:AH21 AB8:AB14 H10:I21 R8:S11 W8:X13 AL8:AM19 AG8:AH17 AC8:AC13 M8">
    <cfRule type="expression" dxfId="725" priority="306" stopIfTrue="1">
      <formula>H8&gt;K8</formula>
    </cfRule>
    <cfRule type="expression" dxfId="724" priority="307" stopIfTrue="1">
      <formula>H8=K8</formula>
    </cfRule>
  </conditionalFormatting>
  <conditionalFormatting sqref="P8:Q9 P12:Q21 U14:V21 Z16:AA21 AE18:AF21 AJ20:AK21 K10:L21 U8:V11 Z8:AA13 AE8:AF15 AJ8:AK17 AO8:AP19">
    <cfRule type="expression" dxfId="723" priority="304" stopIfTrue="1">
      <formula>H8=K8</formula>
    </cfRule>
    <cfRule type="expression" dxfId="722" priority="305" stopIfTrue="1">
      <formula>H8&lt;K8</formula>
    </cfRule>
  </conditionalFormatting>
  <conditionalFormatting sqref="O47:Q60 O63:Q76 O79:Q90">
    <cfRule type="expression" dxfId="721" priority="302" stopIfTrue="1">
      <formula>O47&gt;S47</formula>
    </cfRule>
    <cfRule type="expression" dxfId="720" priority="303" stopIfTrue="1">
      <formula>O47=S47</formula>
    </cfRule>
  </conditionalFormatting>
  <conditionalFormatting sqref="S47:U60 S63:U76 S79:U90">
    <cfRule type="expression" dxfId="719" priority="300" stopIfTrue="1">
      <formula>S47&gt;O47</formula>
    </cfRule>
    <cfRule type="expression" dxfId="718" priority="301" stopIfTrue="1">
      <formula>S47=O47</formula>
    </cfRule>
  </conditionalFormatting>
  <conditionalFormatting sqref="C8:E21">
    <cfRule type="expression" dxfId="717" priority="297" stopIfTrue="1">
      <formula>AZ8=1</formula>
    </cfRule>
    <cfRule type="expression" dxfId="716" priority="298" stopIfTrue="1">
      <formula>AZ8=2</formula>
    </cfRule>
    <cfRule type="expression" dxfId="715" priority="299" stopIfTrue="1">
      <formula>AZ8=3</formula>
    </cfRule>
  </conditionalFormatting>
  <conditionalFormatting sqref="F8:G21">
    <cfRule type="expression" dxfId="714" priority="294" stopIfTrue="1">
      <formula>#REF!=1</formula>
    </cfRule>
    <cfRule type="expression" dxfId="713" priority="295" stopIfTrue="1">
      <formula>#REF!=2</formula>
    </cfRule>
    <cfRule type="expression" dxfId="712" priority="296" stopIfTrue="1">
      <formula>#REF!=3</formula>
    </cfRule>
  </conditionalFormatting>
  <conditionalFormatting sqref="E23 E27 E25 BI31:BL31">
    <cfRule type="expression" dxfId="711" priority="293" stopIfTrue="1">
      <formula>E23=FALSE</formula>
    </cfRule>
  </conditionalFormatting>
  <conditionalFormatting sqref="AZ20 AZ8 AZ10 AZ12 AZ14 AZ16 AZ18">
    <cfRule type="expression" dxfId="710" priority="290" stopIfTrue="1">
      <formula>$AZ$8=1</formula>
    </cfRule>
    <cfRule type="expression" dxfId="709" priority="291" stopIfTrue="1">
      <formula>$AZ$8=2</formula>
    </cfRule>
    <cfRule type="expression" dxfId="708" priority="292" stopIfTrue="1">
      <formula>$AZ$8=3</formula>
    </cfRule>
  </conditionalFormatting>
  <conditionalFormatting sqref="AZ10">
    <cfRule type="expression" dxfId="707" priority="287" stopIfTrue="1">
      <formula>$AZ$10=1</formula>
    </cfRule>
    <cfRule type="expression" dxfId="706" priority="288" stopIfTrue="1">
      <formula>$AZ$10=2</formula>
    </cfRule>
    <cfRule type="expression" dxfId="705" priority="289" stopIfTrue="1">
      <formula>$AZ$10=3</formula>
    </cfRule>
  </conditionalFormatting>
  <conditionalFormatting sqref="AZ12">
    <cfRule type="expression" dxfId="704" priority="284" stopIfTrue="1">
      <formula>$AZ$12=1</formula>
    </cfRule>
    <cfRule type="expression" dxfId="703" priority="285" stopIfTrue="1">
      <formula>$AZ$12=2</formula>
    </cfRule>
    <cfRule type="expression" dxfId="702" priority="286" stopIfTrue="1">
      <formula>$AZ$12=3</formula>
    </cfRule>
  </conditionalFormatting>
  <conditionalFormatting sqref="AZ14">
    <cfRule type="expression" dxfId="701" priority="281" stopIfTrue="1">
      <formula>$AZ$14=1</formula>
    </cfRule>
    <cfRule type="expression" dxfId="700" priority="282" stopIfTrue="1">
      <formula>$AZ$14=2</formula>
    </cfRule>
    <cfRule type="expression" dxfId="699" priority="283" stopIfTrue="1">
      <formula>$AZ$14=3</formula>
    </cfRule>
  </conditionalFormatting>
  <conditionalFormatting sqref="AZ20">
    <cfRule type="expression" dxfId="698" priority="278" stopIfTrue="1">
      <formula>$AZ$20=1</formula>
    </cfRule>
    <cfRule type="expression" dxfId="697" priority="279" stopIfTrue="1">
      <formula>$AZ$20=2</formula>
    </cfRule>
    <cfRule type="expression" dxfId="696" priority="280" stopIfTrue="1">
      <formula>$AZ$20=3</formula>
    </cfRule>
  </conditionalFormatting>
  <conditionalFormatting sqref="H29 AL29 AD29:AE29 W29 O29:P29 AG29 AI29:AJ29 Y29:Z29 AB29 AN29:AO29 BI31:BL31 R29 T29:U29 J29:K29 M29">
    <cfRule type="expression" dxfId="695" priority="277" stopIfTrue="1">
      <formula>$H$29=FALSE</formula>
    </cfRule>
  </conditionalFormatting>
  <conditionalFormatting sqref="K29:L30 P29:Q30 U29:V30 Z29:AA30 AE29:AF30 AJ29:AK30 AO29:AP30">
    <cfRule type="expression" dxfId="694" priority="276" stopIfTrue="1">
      <formula>$K$29=FALSE</formula>
    </cfRule>
  </conditionalFormatting>
  <conditionalFormatting sqref="M29:N30">
    <cfRule type="expression" dxfId="693" priority="275" stopIfTrue="1">
      <formula>$M$29=FALSE</formula>
    </cfRule>
  </conditionalFormatting>
  <conditionalFormatting sqref="P29:Q30">
    <cfRule type="expression" dxfId="692" priority="274" stopIfTrue="1">
      <formula>$P$29=FALSE</formula>
    </cfRule>
  </conditionalFormatting>
  <conditionalFormatting sqref="R29:S30">
    <cfRule type="expression" dxfId="691" priority="273" stopIfTrue="1">
      <formula>$R$29=FALSE</formula>
    </cfRule>
  </conditionalFormatting>
  <conditionalFormatting sqref="U29:V30">
    <cfRule type="expression" dxfId="690" priority="272" stopIfTrue="1">
      <formula>$U$29=FALSE</formula>
    </cfRule>
  </conditionalFormatting>
  <conditionalFormatting sqref="W29:X30">
    <cfRule type="expression" dxfId="689" priority="271" stopIfTrue="1">
      <formula>$W$29=FALSE</formula>
    </cfRule>
  </conditionalFormatting>
  <conditionalFormatting sqref="Z29:AA30">
    <cfRule type="expression" dxfId="688" priority="270" stopIfTrue="1">
      <formula>$Z$29=FALSE</formula>
    </cfRule>
  </conditionalFormatting>
  <conditionalFormatting sqref="W29:X30 Z29:AC30">
    <cfRule type="expression" dxfId="687" priority="269" stopIfTrue="1">
      <formula>$AB$29=FALSE</formula>
    </cfRule>
  </conditionalFormatting>
  <conditionalFormatting sqref="AE29:AF30">
    <cfRule type="expression" dxfId="686" priority="268" stopIfTrue="1">
      <formula>$AE$29=FALSE</formula>
    </cfRule>
  </conditionalFormatting>
  <conditionalFormatting sqref="AG29:AH30">
    <cfRule type="expression" dxfId="685" priority="267" stopIfTrue="1">
      <formula>$AG$29=FALSE</formula>
    </cfRule>
  </conditionalFormatting>
  <conditionalFormatting sqref="AJ29:AK30">
    <cfRule type="expression" dxfId="684" priority="266" stopIfTrue="1">
      <formula>$AJ$29=FALSE</formula>
    </cfRule>
  </conditionalFormatting>
  <conditionalFormatting sqref="AL29:AM30">
    <cfRule type="expression" dxfId="683" priority="265" stopIfTrue="1">
      <formula>$AL$29=FALSE</formula>
    </cfRule>
  </conditionalFormatting>
  <conditionalFormatting sqref="AO29:AP30">
    <cfRule type="expression" dxfId="682" priority="264" stopIfTrue="1">
      <formula>$AO$29=FALSE</formula>
    </cfRule>
  </conditionalFormatting>
  <conditionalFormatting sqref="AZ8 AZ10 AZ12 AZ14 AZ16 AZ18">
    <cfRule type="expression" dxfId="681" priority="261" stopIfTrue="1">
      <formula>$AZ$16=1</formula>
    </cfRule>
    <cfRule type="expression" dxfId="680" priority="262" stopIfTrue="1">
      <formula>$AZ$16=2</formula>
    </cfRule>
    <cfRule type="expression" dxfId="679" priority="263" stopIfTrue="1">
      <formula>$AZ$16=3</formula>
    </cfRule>
  </conditionalFormatting>
  <conditionalFormatting sqref="AZ18">
    <cfRule type="expression" dxfId="678" priority="258" stopIfTrue="1">
      <formula>$AZ$18=1</formula>
    </cfRule>
    <cfRule type="expression" dxfId="677" priority="259" stopIfTrue="1">
      <formula>$AZ$18=2</formula>
    </cfRule>
    <cfRule type="expression" dxfId="676" priority="260" stopIfTrue="1">
      <formula>$AZ$18=3</formula>
    </cfRule>
  </conditionalFormatting>
  <conditionalFormatting sqref="C16:E17">
    <cfRule type="expression" dxfId="675" priority="255" stopIfTrue="1">
      <formula>AZ16=1</formula>
    </cfRule>
    <cfRule type="expression" dxfId="674" priority="256" stopIfTrue="1">
      <formula>AZ16=2</formula>
    </cfRule>
    <cfRule type="expression" dxfId="673" priority="257" stopIfTrue="1">
      <formula>AZ16=3</formula>
    </cfRule>
  </conditionalFormatting>
  <conditionalFormatting sqref="AZ20 AZ8 AZ10 AZ12 AZ14 AZ16 AZ18">
    <cfRule type="expression" dxfId="672" priority="252" stopIfTrue="1">
      <formula>$BA$8=1</formula>
    </cfRule>
    <cfRule type="expression" dxfId="671" priority="253" stopIfTrue="1">
      <formula>$BA$8=2</formula>
    </cfRule>
    <cfRule type="expression" dxfId="670" priority="254" stopIfTrue="1">
      <formula>$BA$8=3</formula>
    </cfRule>
  </conditionalFormatting>
  <conditionalFormatting sqref="AZ10">
    <cfRule type="expression" dxfId="669" priority="249" stopIfTrue="1">
      <formula>$BA$10=1</formula>
    </cfRule>
    <cfRule type="expression" dxfId="668" priority="250" stopIfTrue="1">
      <formula>$BA$10=2</formula>
    </cfRule>
    <cfRule type="expression" dxfId="667" priority="251" stopIfTrue="1">
      <formula>$BA$10=3</formula>
    </cfRule>
  </conditionalFormatting>
  <conditionalFormatting sqref="AZ12">
    <cfRule type="expression" dxfId="666" priority="246" stopIfTrue="1">
      <formula>$BA$12=1</formula>
    </cfRule>
    <cfRule type="expression" dxfId="665" priority="247" stopIfTrue="1">
      <formula>$BA$12=2</formula>
    </cfRule>
    <cfRule type="expression" dxfId="664" priority="248" stopIfTrue="1">
      <formula>$BA$12=3</formula>
    </cfRule>
  </conditionalFormatting>
  <conditionalFormatting sqref="AZ14">
    <cfRule type="expression" dxfId="663" priority="243" stopIfTrue="1">
      <formula>$BA$14=1</formula>
    </cfRule>
    <cfRule type="expression" dxfId="662" priority="244" stopIfTrue="1">
      <formula>$BA$14=2</formula>
    </cfRule>
    <cfRule type="expression" dxfId="661" priority="245" stopIfTrue="1">
      <formula>$BA$14=3</formula>
    </cfRule>
  </conditionalFormatting>
  <conditionalFormatting sqref="AZ20">
    <cfRule type="expression" dxfId="660" priority="240" stopIfTrue="1">
      <formula>$BA$20=1</formula>
    </cfRule>
    <cfRule type="expression" dxfId="659" priority="241" stopIfTrue="1">
      <formula>$BA$20=2</formula>
    </cfRule>
    <cfRule type="expression" dxfId="658" priority="242" stopIfTrue="1">
      <formula>$BA$20=3</formula>
    </cfRule>
  </conditionalFormatting>
  <conditionalFormatting sqref="AZ8 AZ10 AZ12 AZ14 AZ16 AZ18">
    <cfRule type="expression" dxfId="657" priority="237" stopIfTrue="1">
      <formula>$BA$16=1</formula>
    </cfRule>
    <cfRule type="expression" dxfId="656" priority="238" stopIfTrue="1">
      <formula>$BA$16=2</formula>
    </cfRule>
    <cfRule type="expression" dxfId="655" priority="239" stopIfTrue="1">
      <formula>$BA$16=3</formula>
    </cfRule>
  </conditionalFormatting>
  <conditionalFormatting sqref="AZ18">
    <cfRule type="expression" dxfId="654" priority="234" stopIfTrue="1">
      <formula>$BA$18=1</formula>
    </cfRule>
    <cfRule type="expression" dxfId="653" priority="235" stopIfTrue="1">
      <formula>$BA$18=2</formula>
    </cfRule>
    <cfRule type="expression" dxfId="652" priority="236" stopIfTrue="1">
      <formula>$BA$18=3</formula>
    </cfRule>
  </conditionalFormatting>
  <conditionalFormatting sqref="AO16:AP17">
    <cfRule type="expression" dxfId="651" priority="232" stopIfTrue="1">
      <formula>AL16=AO16</formula>
    </cfRule>
    <cfRule type="expression" dxfId="650" priority="233" stopIfTrue="1">
      <formula>AL16&lt;AO16</formula>
    </cfRule>
  </conditionalFormatting>
  <conditionalFormatting sqref="AO18:AP19">
    <cfRule type="expression" dxfId="649" priority="230" stopIfTrue="1">
      <formula>AL18=AO18</formula>
    </cfRule>
    <cfRule type="expression" dxfId="648" priority="231" stopIfTrue="1">
      <formula>AL18&lt;AO18</formula>
    </cfRule>
  </conditionalFormatting>
  <conditionalFormatting sqref="AP27:AR27">
    <cfRule type="expression" dxfId="647" priority="229" stopIfTrue="1">
      <formula>$BJ$2=2006</formula>
    </cfRule>
  </conditionalFormatting>
  <conditionalFormatting sqref="AZ20 BI8:BK21 BL8:BL9 BI31:BL31 AZ8 AZ10 AZ12 AZ14 AZ16 AZ18">
    <cfRule type="expression" dxfId="646" priority="227" stopIfTrue="1">
      <formula>AZ8=1</formula>
    </cfRule>
    <cfRule type="expression" dxfId="645" priority="228" stopIfTrue="1">
      <formula>AZ8=2</formula>
    </cfRule>
  </conditionalFormatting>
  <conditionalFormatting sqref="B5">
    <cfRule type="expression" dxfId="644" priority="225" stopIfTrue="1">
      <formula>B5&gt;E5</formula>
    </cfRule>
    <cfRule type="expression" dxfId="643" priority="226" stopIfTrue="1">
      <formula>B5=E5</formula>
    </cfRule>
  </conditionalFormatting>
  <conditionalFormatting sqref="B23">
    <cfRule type="expression" dxfId="642" priority="223" stopIfTrue="1">
      <formula>B23&gt;E23</formula>
    </cfRule>
    <cfRule type="expression" dxfId="641" priority="224" stopIfTrue="1">
      <formula>B23=E23</formula>
    </cfRule>
  </conditionalFormatting>
  <conditionalFormatting sqref="M12:N21 R14:S21 W16:X21 AB18:AC21 AG20:AH21 AB8:AB14 H10:I21 R8:S11 W8:X13 AL8:AM19 AG8:AH17 AC8:AC13 M8">
    <cfRule type="expression" dxfId="640" priority="221" stopIfTrue="1">
      <formula>H8&gt;K8</formula>
    </cfRule>
    <cfRule type="expression" dxfId="639" priority="222" stopIfTrue="1">
      <formula>H8=K8</formula>
    </cfRule>
  </conditionalFormatting>
  <conditionalFormatting sqref="P8:Q9 P12:Q21 U14:V21 Z16:AA21 AE18:AF21 AJ20:AK21 K10:L21 U8:V11 Z8:AA13 AE8:AF15 AJ8:AK17 AO8:AP19">
    <cfRule type="expression" dxfId="638" priority="219" stopIfTrue="1">
      <formula>H8=K8</formula>
    </cfRule>
    <cfRule type="expression" dxfId="637" priority="220" stopIfTrue="1">
      <formula>H8&lt;K8</formula>
    </cfRule>
  </conditionalFormatting>
  <conditionalFormatting sqref="O61:Q74 O45:Q58 O77:Q90">
    <cfRule type="expression" dxfId="636" priority="217" stopIfTrue="1">
      <formula>O45&gt;S45</formula>
    </cfRule>
    <cfRule type="expression" dxfId="635" priority="218" stopIfTrue="1">
      <formula>O45=S45</formula>
    </cfRule>
  </conditionalFormatting>
  <conditionalFormatting sqref="S61:U74 S45:U58 S77:U90">
    <cfRule type="expression" dxfId="634" priority="215" stopIfTrue="1">
      <formula>S45&gt;O45</formula>
    </cfRule>
    <cfRule type="expression" dxfId="633" priority="216" stopIfTrue="1">
      <formula>S45=O45</formula>
    </cfRule>
  </conditionalFormatting>
  <conditionalFormatting sqref="C8:E21">
    <cfRule type="expression" dxfId="632" priority="212" stopIfTrue="1">
      <formula>AZ8=1</formula>
    </cfRule>
    <cfRule type="expression" dxfId="631" priority="213" stopIfTrue="1">
      <formula>AZ8=2</formula>
    </cfRule>
    <cfRule type="expression" dxfId="630" priority="214" stopIfTrue="1">
      <formula>AZ8=3</formula>
    </cfRule>
  </conditionalFormatting>
  <conditionalFormatting sqref="F8:G21">
    <cfRule type="expression" dxfId="629" priority="209" stopIfTrue="1">
      <formula>#REF!=1</formula>
    </cfRule>
    <cfRule type="expression" dxfId="628" priority="210" stopIfTrue="1">
      <formula>#REF!=2</formula>
    </cfRule>
    <cfRule type="expression" dxfId="627" priority="211" stopIfTrue="1">
      <formula>#REF!=3</formula>
    </cfRule>
  </conditionalFormatting>
  <conditionalFormatting sqref="E23 E27 E25 BI31:BL31">
    <cfRule type="expression" dxfId="626" priority="208" stopIfTrue="1">
      <formula>E23=FALSE</formula>
    </cfRule>
  </conditionalFormatting>
  <conditionalFormatting sqref="AZ8 AZ20 AZ10 AZ12 AZ14 AZ16 AZ18">
    <cfRule type="expression" dxfId="625" priority="205" stopIfTrue="1">
      <formula>$AZ$8=1</formula>
    </cfRule>
    <cfRule type="expression" dxfId="624" priority="206" stopIfTrue="1">
      <formula>$AZ$8=2</formula>
    </cfRule>
    <cfRule type="expression" dxfId="623" priority="207" stopIfTrue="1">
      <formula>$AZ$8=3</formula>
    </cfRule>
  </conditionalFormatting>
  <conditionalFormatting sqref="AZ10">
    <cfRule type="expression" dxfId="622" priority="202" stopIfTrue="1">
      <formula>$AZ$10=1</formula>
    </cfRule>
    <cfRule type="expression" dxfId="621" priority="203" stopIfTrue="1">
      <formula>$AZ$10=2</formula>
    </cfRule>
    <cfRule type="expression" dxfId="620" priority="204" stopIfTrue="1">
      <formula>$AZ$10=3</formula>
    </cfRule>
  </conditionalFormatting>
  <conditionalFormatting sqref="AZ12">
    <cfRule type="expression" dxfId="619" priority="199" stopIfTrue="1">
      <formula>$AZ$12=1</formula>
    </cfRule>
    <cfRule type="expression" dxfId="618" priority="200" stopIfTrue="1">
      <formula>$AZ$12=2</formula>
    </cfRule>
    <cfRule type="expression" dxfId="617" priority="201" stopIfTrue="1">
      <formula>$AZ$12=3</formula>
    </cfRule>
  </conditionalFormatting>
  <conditionalFormatting sqref="AZ14">
    <cfRule type="expression" dxfId="616" priority="196" stopIfTrue="1">
      <formula>$AZ$14=1</formula>
    </cfRule>
    <cfRule type="expression" dxfId="615" priority="197" stopIfTrue="1">
      <formula>$AZ$14=2</formula>
    </cfRule>
    <cfRule type="expression" dxfId="614" priority="198" stopIfTrue="1">
      <formula>$AZ$14=3</formula>
    </cfRule>
  </conditionalFormatting>
  <conditionalFormatting sqref="AZ20">
    <cfRule type="expression" dxfId="613" priority="193" stopIfTrue="1">
      <formula>$AZ$20=1</formula>
    </cfRule>
    <cfRule type="expression" dxfId="612" priority="194" stopIfTrue="1">
      <formula>$AZ$20=2</formula>
    </cfRule>
    <cfRule type="expression" dxfId="611" priority="195" stopIfTrue="1">
      <formula>$AZ$20=3</formula>
    </cfRule>
  </conditionalFormatting>
  <conditionalFormatting sqref="H29 AL29 AD29:AE29 W29 O29:P29 AG29 AI29:AJ29 Y29:Z29 AB29 AN29:AO29 BI31:BL31 R29 T29:U29 J29:K29 M29">
    <cfRule type="expression" dxfId="610" priority="192" stopIfTrue="1">
      <formula>$H$29=FALSE</formula>
    </cfRule>
  </conditionalFormatting>
  <conditionalFormatting sqref="K29:L30 P29:Q30 U29:V30 Z29:AA30 AE29:AF30 AJ29:AK30 AO29:AP30">
    <cfRule type="expression" dxfId="609" priority="191" stopIfTrue="1">
      <formula>$K$29=FALSE</formula>
    </cfRule>
  </conditionalFormatting>
  <conditionalFormatting sqref="M29:N30">
    <cfRule type="expression" dxfId="608" priority="190" stopIfTrue="1">
      <formula>$M$29=FALSE</formula>
    </cfRule>
  </conditionalFormatting>
  <conditionalFormatting sqref="P29:Q30">
    <cfRule type="expression" dxfId="607" priority="189" stopIfTrue="1">
      <formula>$P$29=FALSE</formula>
    </cfRule>
  </conditionalFormatting>
  <conditionalFormatting sqref="R29:S30">
    <cfRule type="expression" dxfId="606" priority="188" stopIfTrue="1">
      <formula>$R$29=FALSE</formula>
    </cfRule>
  </conditionalFormatting>
  <conditionalFormatting sqref="U29:V30">
    <cfRule type="expression" dxfId="605" priority="187" stopIfTrue="1">
      <formula>$U$29=FALSE</formula>
    </cfRule>
  </conditionalFormatting>
  <conditionalFormatting sqref="W29:X30">
    <cfRule type="expression" dxfId="604" priority="186" stopIfTrue="1">
      <formula>$W$29=FALSE</formula>
    </cfRule>
  </conditionalFormatting>
  <conditionalFormatting sqref="Z29:AA30">
    <cfRule type="expression" dxfId="603" priority="185" stopIfTrue="1">
      <formula>$Z$29=FALSE</formula>
    </cfRule>
  </conditionalFormatting>
  <conditionalFormatting sqref="W29:X30 Z29:AC30">
    <cfRule type="expression" dxfId="602" priority="184" stopIfTrue="1">
      <formula>$AB$29=FALSE</formula>
    </cfRule>
  </conditionalFormatting>
  <conditionalFormatting sqref="AE29:AF30">
    <cfRule type="expression" dxfId="601" priority="183" stopIfTrue="1">
      <formula>$AE$29=FALSE</formula>
    </cfRule>
  </conditionalFormatting>
  <conditionalFormatting sqref="AG29:AH30">
    <cfRule type="expression" dxfId="600" priority="182" stopIfTrue="1">
      <formula>$AG$29=FALSE</formula>
    </cfRule>
  </conditionalFormatting>
  <conditionalFormatting sqref="AJ29:AK30">
    <cfRule type="expression" dxfId="599" priority="181" stopIfTrue="1">
      <formula>$AJ$29=FALSE</formula>
    </cfRule>
  </conditionalFormatting>
  <conditionalFormatting sqref="AL29:AM30">
    <cfRule type="expression" dxfId="598" priority="180" stopIfTrue="1">
      <formula>$AL$29=FALSE</formula>
    </cfRule>
  </conditionalFormatting>
  <conditionalFormatting sqref="AO29:AP30">
    <cfRule type="expression" dxfId="597" priority="179" stopIfTrue="1">
      <formula>$AO$29=FALSE</formula>
    </cfRule>
  </conditionalFormatting>
  <conditionalFormatting sqref="AZ16">
    <cfRule type="expression" dxfId="596" priority="176" stopIfTrue="1">
      <formula>$AZ$16=1</formula>
    </cfRule>
    <cfRule type="expression" dxfId="595" priority="177" stopIfTrue="1">
      <formula>$AZ$16=2</formula>
    </cfRule>
    <cfRule type="expression" dxfId="594" priority="178" stopIfTrue="1">
      <formula>$AZ$16=3</formula>
    </cfRule>
  </conditionalFormatting>
  <conditionalFormatting sqref="AZ18">
    <cfRule type="expression" dxfId="593" priority="173" stopIfTrue="1">
      <formula>$AZ$18=1</formula>
    </cfRule>
    <cfRule type="expression" dxfId="592" priority="174" stopIfTrue="1">
      <formula>$AZ$18=2</formula>
    </cfRule>
    <cfRule type="expression" dxfId="591" priority="175" stopIfTrue="1">
      <formula>$AZ$18=3</formula>
    </cfRule>
  </conditionalFormatting>
  <conditionalFormatting sqref="C16:E17">
    <cfRule type="expression" dxfId="590" priority="170" stopIfTrue="1">
      <formula>AZ16=1</formula>
    </cfRule>
    <cfRule type="expression" dxfId="589" priority="171" stopIfTrue="1">
      <formula>AZ16=2</formula>
    </cfRule>
    <cfRule type="expression" dxfId="588" priority="172" stopIfTrue="1">
      <formula>AZ16=3</formula>
    </cfRule>
  </conditionalFormatting>
  <conditionalFormatting sqref="AZ8 AZ20 AZ10 AZ12 AZ14 AZ16 AZ18">
    <cfRule type="expression" dxfId="587" priority="167" stopIfTrue="1">
      <formula>$BA$8=1</formula>
    </cfRule>
    <cfRule type="expression" dxfId="586" priority="168" stopIfTrue="1">
      <formula>$BA$8=2</formula>
    </cfRule>
    <cfRule type="expression" dxfId="585" priority="169" stopIfTrue="1">
      <formula>$BA$8=3</formula>
    </cfRule>
  </conditionalFormatting>
  <conditionalFormatting sqref="AZ10">
    <cfRule type="expression" dxfId="584" priority="164" stopIfTrue="1">
      <formula>$BA$10=1</formula>
    </cfRule>
    <cfRule type="expression" dxfId="583" priority="165" stopIfTrue="1">
      <formula>$BA$10=2</formula>
    </cfRule>
    <cfRule type="expression" dxfId="582" priority="166" stopIfTrue="1">
      <formula>$BA$10=3</formula>
    </cfRule>
  </conditionalFormatting>
  <conditionalFormatting sqref="AZ12">
    <cfRule type="expression" dxfId="581" priority="161" stopIfTrue="1">
      <formula>$BA$12=1</formula>
    </cfRule>
    <cfRule type="expression" dxfId="580" priority="162" stopIfTrue="1">
      <formula>$BA$12=2</formula>
    </cfRule>
    <cfRule type="expression" dxfId="579" priority="163" stopIfTrue="1">
      <formula>$BA$12=3</formula>
    </cfRule>
  </conditionalFormatting>
  <conditionalFormatting sqref="AZ14">
    <cfRule type="expression" dxfId="578" priority="158" stopIfTrue="1">
      <formula>$BA$14=1</formula>
    </cfRule>
    <cfRule type="expression" dxfId="577" priority="159" stopIfTrue="1">
      <formula>$BA$14=2</formula>
    </cfRule>
    <cfRule type="expression" dxfId="576" priority="160" stopIfTrue="1">
      <formula>$BA$14=3</formula>
    </cfRule>
  </conditionalFormatting>
  <conditionalFormatting sqref="AZ20">
    <cfRule type="expression" dxfId="575" priority="155" stopIfTrue="1">
      <formula>$BA$20=1</formula>
    </cfRule>
    <cfRule type="expression" dxfId="574" priority="156" stopIfTrue="1">
      <formula>$BA$20=2</formula>
    </cfRule>
    <cfRule type="expression" dxfId="573" priority="157" stopIfTrue="1">
      <formula>$BA$20=3</formula>
    </cfRule>
  </conditionalFormatting>
  <conditionalFormatting sqref="AZ16">
    <cfRule type="expression" dxfId="572" priority="152" stopIfTrue="1">
      <formula>$BA$16=1</formula>
    </cfRule>
    <cfRule type="expression" dxfId="571" priority="153" stopIfTrue="1">
      <formula>$BA$16=2</formula>
    </cfRule>
    <cfRule type="expression" dxfId="570" priority="154" stopIfTrue="1">
      <formula>$BA$16=3</formula>
    </cfRule>
  </conditionalFormatting>
  <conditionalFormatting sqref="AZ18">
    <cfRule type="expression" dxfId="569" priority="149" stopIfTrue="1">
      <formula>$BA$18=1</formula>
    </cfRule>
    <cfRule type="expression" dxfId="568" priority="150" stopIfTrue="1">
      <formula>$BA$18=2</formula>
    </cfRule>
    <cfRule type="expression" dxfId="567" priority="151" stopIfTrue="1">
      <formula>$BA$18=3</formula>
    </cfRule>
  </conditionalFormatting>
  <conditionalFormatting sqref="AO16:AP17">
    <cfRule type="expression" dxfId="566" priority="147" stopIfTrue="1">
      <formula>AL16=AO16</formula>
    </cfRule>
    <cfRule type="expression" dxfId="565" priority="148" stopIfTrue="1">
      <formula>AL16&lt;AO16</formula>
    </cfRule>
  </conditionalFormatting>
  <conditionalFormatting sqref="AO18:AP19">
    <cfRule type="expression" dxfId="564" priority="145" stopIfTrue="1">
      <formula>AL18=AO18</formula>
    </cfRule>
    <cfRule type="expression" dxfId="563" priority="146" stopIfTrue="1">
      <formula>AL18&lt;AO18</formula>
    </cfRule>
  </conditionalFormatting>
  <conditionalFormatting sqref="AP27:AR27">
    <cfRule type="expression" dxfId="562" priority="144" stopIfTrue="1">
      <formula>$BJ$2=2006</formula>
    </cfRule>
  </conditionalFormatting>
  <conditionalFormatting sqref="AZ8 AZ20 BI8:BK21 BL8:BL9 BI31:BL31 AZ10 AZ12 AZ14 AZ16 AZ18">
    <cfRule type="expression" dxfId="561" priority="142" stopIfTrue="1">
      <formula>AZ8=1</formula>
    </cfRule>
    <cfRule type="expression" dxfId="560" priority="143" stopIfTrue="1">
      <formula>AZ8=2</formula>
    </cfRule>
  </conditionalFormatting>
  <conditionalFormatting sqref="B5">
    <cfRule type="expression" dxfId="559" priority="140" stopIfTrue="1">
      <formula>B5&gt;E5</formula>
    </cfRule>
    <cfRule type="expression" dxfId="558" priority="141" stopIfTrue="1">
      <formula>B5=E5</formula>
    </cfRule>
  </conditionalFormatting>
  <conditionalFormatting sqref="B23">
    <cfRule type="expression" dxfId="557" priority="138" stopIfTrue="1">
      <formula>B23&gt;E23</formula>
    </cfRule>
    <cfRule type="expression" dxfId="556" priority="139" stopIfTrue="1">
      <formula>B23=E23</formula>
    </cfRule>
  </conditionalFormatting>
  <conditionalFormatting sqref="AZ8 AZ10 AZ12 AZ14 AZ16 AZ18">
    <cfRule type="expression" dxfId="555" priority="135" stopIfTrue="1">
      <formula>$AZ$8=1</formula>
    </cfRule>
    <cfRule type="expression" dxfId="554" priority="136" stopIfTrue="1">
      <formula>$AZ$8=2</formula>
    </cfRule>
    <cfRule type="expression" dxfId="553" priority="137" stopIfTrue="1">
      <formula>$AZ$8=3</formula>
    </cfRule>
  </conditionalFormatting>
  <conditionalFormatting sqref="AZ8 AZ10 AZ12 AZ14 AZ16 AZ18">
    <cfRule type="expression" dxfId="552" priority="132" stopIfTrue="1">
      <formula>$AZ$16=1</formula>
    </cfRule>
    <cfRule type="expression" dxfId="551" priority="133" stopIfTrue="1">
      <formula>$AZ$16=2</formula>
    </cfRule>
    <cfRule type="expression" dxfId="550" priority="134" stopIfTrue="1">
      <formula>$AZ$16=3</formula>
    </cfRule>
  </conditionalFormatting>
  <conditionalFormatting sqref="AZ8 AZ10 AZ12 AZ14 AZ16 AZ18">
    <cfRule type="expression" dxfId="549" priority="129" stopIfTrue="1">
      <formula>$BA$8=1</formula>
    </cfRule>
    <cfRule type="expression" dxfId="548" priority="130" stopIfTrue="1">
      <formula>$BA$8=2</formula>
    </cfRule>
    <cfRule type="expression" dxfId="547" priority="131" stopIfTrue="1">
      <formula>$BA$8=3</formula>
    </cfRule>
  </conditionalFormatting>
  <conditionalFormatting sqref="AZ8 AZ10 AZ12 AZ14 AZ16 AZ18">
    <cfRule type="expression" dxfId="546" priority="126" stopIfTrue="1">
      <formula>$BA$16=1</formula>
    </cfRule>
    <cfRule type="expression" dxfId="545" priority="127" stopIfTrue="1">
      <formula>$BA$16=2</formula>
    </cfRule>
    <cfRule type="expression" dxfId="544" priority="128" stopIfTrue="1">
      <formula>$BA$16=3</formula>
    </cfRule>
  </conditionalFormatting>
  <conditionalFormatting sqref="AZ8 AZ10 AZ12 AZ14 AZ16 AZ18">
    <cfRule type="expression" dxfId="543" priority="124" stopIfTrue="1">
      <formula>AZ8=1</formula>
    </cfRule>
    <cfRule type="expression" dxfId="542" priority="125" stopIfTrue="1">
      <formula>AZ8=2</formula>
    </cfRule>
  </conditionalFormatting>
  <conditionalFormatting sqref="AZ10">
    <cfRule type="expression" dxfId="541" priority="121" stopIfTrue="1">
      <formula>$AZ$8=1</formula>
    </cfRule>
    <cfRule type="expression" dxfId="540" priority="122" stopIfTrue="1">
      <formula>$AZ$8=2</formula>
    </cfRule>
    <cfRule type="expression" dxfId="539" priority="123" stopIfTrue="1">
      <formula>$AZ$8=3</formula>
    </cfRule>
  </conditionalFormatting>
  <conditionalFormatting sqref="AZ10">
    <cfRule type="expression" dxfId="538" priority="118" stopIfTrue="1">
      <formula>$AZ$16=1</formula>
    </cfRule>
    <cfRule type="expression" dxfId="537" priority="119" stopIfTrue="1">
      <formula>$AZ$16=2</formula>
    </cfRule>
    <cfRule type="expression" dxfId="536" priority="120" stopIfTrue="1">
      <formula>$AZ$16=3</formula>
    </cfRule>
  </conditionalFormatting>
  <conditionalFormatting sqref="AZ10">
    <cfRule type="expression" dxfId="535" priority="115" stopIfTrue="1">
      <formula>$BA$8=1</formula>
    </cfRule>
    <cfRule type="expression" dxfId="534" priority="116" stopIfTrue="1">
      <formula>$BA$8=2</formula>
    </cfRule>
    <cfRule type="expression" dxfId="533" priority="117" stopIfTrue="1">
      <formula>$BA$8=3</formula>
    </cfRule>
  </conditionalFormatting>
  <conditionalFormatting sqref="AZ10">
    <cfRule type="expression" dxfId="532" priority="112" stopIfTrue="1">
      <formula>$BA$16=1</formula>
    </cfRule>
    <cfRule type="expression" dxfId="531" priority="113" stopIfTrue="1">
      <formula>$BA$16=2</formula>
    </cfRule>
    <cfRule type="expression" dxfId="530" priority="114" stopIfTrue="1">
      <formula>$BA$16=3</formula>
    </cfRule>
  </conditionalFormatting>
  <conditionalFormatting sqref="AZ10">
    <cfRule type="expression" dxfId="529" priority="110" stopIfTrue="1">
      <formula>AZ10=1</formula>
    </cfRule>
    <cfRule type="expression" dxfId="528" priority="111" stopIfTrue="1">
      <formula>AZ10=2</formula>
    </cfRule>
  </conditionalFormatting>
  <conditionalFormatting sqref="AZ12">
    <cfRule type="expression" dxfId="527" priority="107" stopIfTrue="1">
      <formula>$AZ$8=1</formula>
    </cfRule>
    <cfRule type="expression" dxfId="526" priority="108" stopIfTrue="1">
      <formula>$AZ$8=2</formula>
    </cfRule>
    <cfRule type="expression" dxfId="525" priority="109" stopIfTrue="1">
      <formula>$AZ$8=3</formula>
    </cfRule>
  </conditionalFormatting>
  <conditionalFormatting sqref="AZ12">
    <cfRule type="expression" dxfId="524" priority="104" stopIfTrue="1">
      <formula>$AZ$16=1</formula>
    </cfRule>
    <cfRule type="expression" dxfId="523" priority="105" stopIfTrue="1">
      <formula>$AZ$16=2</formula>
    </cfRule>
    <cfRule type="expression" dxfId="522" priority="106" stopIfTrue="1">
      <formula>$AZ$16=3</formula>
    </cfRule>
  </conditionalFormatting>
  <conditionalFormatting sqref="AZ12">
    <cfRule type="expression" dxfId="521" priority="101" stopIfTrue="1">
      <formula>$BA$8=1</formula>
    </cfRule>
    <cfRule type="expression" dxfId="520" priority="102" stopIfTrue="1">
      <formula>$BA$8=2</formula>
    </cfRule>
    <cfRule type="expression" dxfId="519" priority="103" stopIfTrue="1">
      <formula>$BA$8=3</formula>
    </cfRule>
  </conditionalFormatting>
  <conditionalFormatting sqref="AZ12">
    <cfRule type="expression" dxfId="518" priority="98" stopIfTrue="1">
      <formula>$BA$16=1</formula>
    </cfRule>
    <cfRule type="expression" dxfId="517" priority="99" stopIfTrue="1">
      <formula>$BA$16=2</formula>
    </cfRule>
    <cfRule type="expression" dxfId="516" priority="100" stopIfTrue="1">
      <formula>$BA$16=3</formula>
    </cfRule>
  </conditionalFormatting>
  <conditionalFormatting sqref="AZ12">
    <cfRule type="expression" dxfId="515" priority="96" stopIfTrue="1">
      <formula>AZ12=1</formula>
    </cfRule>
    <cfRule type="expression" dxfId="514" priority="97" stopIfTrue="1">
      <formula>AZ12=2</formula>
    </cfRule>
  </conditionalFormatting>
  <conditionalFormatting sqref="AZ14">
    <cfRule type="expression" dxfId="513" priority="93" stopIfTrue="1">
      <formula>$AZ$8=1</formula>
    </cfRule>
    <cfRule type="expression" dxfId="512" priority="94" stopIfTrue="1">
      <formula>$AZ$8=2</formula>
    </cfRule>
    <cfRule type="expression" dxfId="511" priority="95" stopIfTrue="1">
      <formula>$AZ$8=3</formula>
    </cfRule>
  </conditionalFormatting>
  <conditionalFormatting sqref="AZ14">
    <cfRule type="expression" dxfId="510" priority="90" stopIfTrue="1">
      <formula>$AZ$16=1</formula>
    </cfRule>
    <cfRule type="expression" dxfId="509" priority="91" stopIfTrue="1">
      <formula>$AZ$16=2</formula>
    </cfRule>
    <cfRule type="expression" dxfId="508" priority="92" stopIfTrue="1">
      <formula>$AZ$16=3</formula>
    </cfRule>
  </conditionalFormatting>
  <conditionalFormatting sqref="AZ14">
    <cfRule type="expression" dxfId="507" priority="87" stopIfTrue="1">
      <formula>$BA$8=1</formula>
    </cfRule>
    <cfRule type="expression" dxfId="506" priority="88" stopIfTrue="1">
      <formula>$BA$8=2</formula>
    </cfRule>
    <cfRule type="expression" dxfId="505" priority="89" stopIfTrue="1">
      <formula>$BA$8=3</formula>
    </cfRule>
  </conditionalFormatting>
  <conditionalFormatting sqref="AZ14">
    <cfRule type="expression" dxfId="504" priority="84" stopIfTrue="1">
      <formula>$BA$16=1</formula>
    </cfRule>
    <cfRule type="expression" dxfId="503" priority="85" stopIfTrue="1">
      <formula>$BA$16=2</formula>
    </cfRule>
    <cfRule type="expression" dxfId="502" priority="86" stopIfTrue="1">
      <formula>$BA$16=3</formula>
    </cfRule>
  </conditionalFormatting>
  <conditionalFormatting sqref="AZ14">
    <cfRule type="expression" dxfId="501" priority="82" stopIfTrue="1">
      <formula>AZ14=1</formula>
    </cfRule>
    <cfRule type="expression" dxfId="500" priority="83" stopIfTrue="1">
      <formula>AZ14=2</formula>
    </cfRule>
  </conditionalFormatting>
  <conditionalFormatting sqref="AZ16">
    <cfRule type="expression" dxfId="499" priority="79" stopIfTrue="1">
      <formula>$AZ$8=1</formula>
    </cfRule>
    <cfRule type="expression" dxfId="498" priority="80" stopIfTrue="1">
      <formula>$AZ$8=2</formula>
    </cfRule>
    <cfRule type="expression" dxfId="497" priority="81" stopIfTrue="1">
      <formula>$AZ$8=3</formula>
    </cfRule>
  </conditionalFormatting>
  <conditionalFormatting sqref="AZ16">
    <cfRule type="expression" dxfId="496" priority="76" stopIfTrue="1">
      <formula>$AZ$16=1</formula>
    </cfRule>
    <cfRule type="expression" dxfId="495" priority="77" stopIfTrue="1">
      <formula>$AZ$16=2</formula>
    </cfRule>
    <cfRule type="expression" dxfId="494" priority="78" stopIfTrue="1">
      <formula>$AZ$16=3</formula>
    </cfRule>
  </conditionalFormatting>
  <conditionalFormatting sqref="AZ16">
    <cfRule type="expression" dxfId="493" priority="73" stopIfTrue="1">
      <formula>$BA$8=1</formula>
    </cfRule>
    <cfRule type="expression" dxfId="492" priority="74" stopIfTrue="1">
      <formula>$BA$8=2</formula>
    </cfRule>
    <cfRule type="expression" dxfId="491" priority="75" stopIfTrue="1">
      <formula>$BA$8=3</formula>
    </cfRule>
  </conditionalFormatting>
  <conditionalFormatting sqref="AZ16">
    <cfRule type="expression" dxfId="490" priority="70" stopIfTrue="1">
      <formula>$BA$16=1</formula>
    </cfRule>
    <cfRule type="expression" dxfId="489" priority="71" stopIfTrue="1">
      <formula>$BA$16=2</formula>
    </cfRule>
    <cfRule type="expression" dxfId="488" priority="72" stopIfTrue="1">
      <formula>$BA$16=3</formula>
    </cfRule>
  </conditionalFormatting>
  <conditionalFormatting sqref="AZ16">
    <cfRule type="expression" dxfId="487" priority="68" stopIfTrue="1">
      <formula>AZ16=1</formula>
    </cfRule>
    <cfRule type="expression" dxfId="486" priority="69" stopIfTrue="1">
      <formula>AZ16=2</formula>
    </cfRule>
  </conditionalFormatting>
  <conditionalFormatting sqref="AZ18">
    <cfRule type="expression" dxfId="485" priority="65" stopIfTrue="1">
      <formula>$AZ$8=1</formula>
    </cfRule>
    <cfRule type="expression" dxfId="484" priority="66" stopIfTrue="1">
      <formula>$AZ$8=2</formula>
    </cfRule>
    <cfRule type="expression" dxfId="483" priority="67" stopIfTrue="1">
      <formula>$AZ$8=3</formula>
    </cfRule>
  </conditionalFormatting>
  <conditionalFormatting sqref="AZ18">
    <cfRule type="expression" dxfId="482" priority="62" stopIfTrue="1">
      <formula>$AZ$16=1</formula>
    </cfRule>
    <cfRule type="expression" dxfId="481" priority="63" stopIfTrue="1">
      <formula>$AZ$16=2</formula>
    </cfRule>
    <cfRule type="expression" dxfId="480" priority="64" stopIfTrue="1">
      <formula>$AZ$16=3</formula>
    </cfRule>
  </conditionalFormatting>
  <conditionalFormatting sqref="AZ18">
    <cfRule type="expression" dxfId="479" priority="59" stopIfTrue="1">
      <formula>$BA$8=1</formula>
    </cfRule>
    <cfRule type="expression" dxfId="478" priority="60" stopIfTrue="1">
      <formula>$BA$8=2</formula>
    </cfRule>
    <cfRule type="expression" dxfId="477" priority="61" stopIfTrue="1">
      <formula>$BA$8=3</formula>
    </cfRule>
  </conditionalFormatting>
  <conditionalFormatting sqref="AZ18">
    <cfRule type="expression" dxfId="476" priority="56" stopIfTrue="1">
      <formula>$BA$16=1</formula>
    </cfRule>
    <cfRule type="expression" dxfId="475" priority="57" stopIfTrue="1">
      <formula>$BA$16=2</formula>
    </cfRule>
    <cfRule type="expression" dxfId="474" priority="58" stopIfTrue="1">
      <formula>$BA$16=3</formula>
    </cfRule>
  </conditionalFormatting>
  <conditionalFormatting sqref="AZ18">
    <cfRule type="expression" dxfId="473" priority="54" stopIfTrue="1">
      <formula>AZ18=1</formula>
    </cfRule>
    <cfRule type="expression" dxfId="472" priority="55" stopIfTrue="1">
      <formula>AZ18=2</formula>
    </cfRule>
  </conditionalFormatting>
  <conditionalFormatting sqref="AZ10 AZ12 AZ16 AZ18 AZ14">
    <cfRule type="expression" dxfId="471" priority="51" stopIfTrue="1">
      <formula>$AZ$8=1</formula>
    </cfRule>
    <cfRule type="expression" dxfId="470" priority="52" stopIfTrue="1">
      <formula>$AZ$8=2</formula>
    </cfRule>
    <cfRule type="expression" dxfId="469" priority="53" stopIfTrue="1">
      <formula>$AZ$8=3</formula>
    </cfRule>
  </conditionalFormatting>
  <conditionalFormatting sqref="AZ10 AZ12 AZ16 AZ18 AZ14">
    <cfRule type="expression" dxfId="468" priority="48" stopIfTrue="1">
      <formula>$AZ$16=1</formula>
    </cfRule>
    <cfRule type="expression" dxfId="467" priority="49" stopIfTrue="1">
      <formula>$AZ$16=2</formula>
    </cfRule>
    <cfRule type="expression" dxfId="466" priority="50" stopIfTrue="1">
      <formula>$AZ$16=3</formula>
    </cfRule>
  </conditionalFormatting>
  <conditionalFormatting sqref="AZ10 AZ12 AZ16 AZ18 AZ14">
    <cfRule type="expression" dxfId="465" priority="45" stopIfTrue="1">
      <formula>$BA$8=1</formula>
    </cfRule>
    <cfRule type="expression" dxfId="464" priority="46" stopIfTrue="1">
      <formula>$BA$8=2</formula>
    </cfRule>
    <cfRule type="expression" dxfId="463" priority="47" stopIfTrue="1">
      <formula>$BA$8=3</formula>
    </cfRule>
  </conditionalFormatting>
  <conditionalFormatting sqref="AZ10 AZ12 AZ16 AZ18 AZ14">
    <cfRule type="expression" dxfId="462" priority="42" stopIfTrue="1">
      <formula>$BA$16=1</formula>
    </cfRule>
    <cfRule type="expression" dxfId="461" priority="43" stopIfTrue="1">
      <formula>$BA$16=2</formula>
    </cfRule>
    <cfRule type="expression" dxfId="460" priority="44" stopIfTrue="1">
      <formula>$BA$16=3</formula>
    </cfRule>
  </conditionalFormatting>
  <conditionalFormatting sqref="AZ10 AZ12 AZ16 AZ18 AZ14">
    <cfRule type="expression" dxfId="459" priority="40" stopIfTrue="1">
      <formula>AZ10=1</formula>
    </cfRule>
    <cfRule type="expression" dxfId="458" priority="41" stopIfTrue="1">
      <formula>AZ10=2</formula>
    </cfRule>
  </conditionalFormatting>
  <conditionalFormatting sqref="AZ14">
    <cfRule type="expression" dxfId="457" priority="37" stopIfTrue="1">
      <formula>$AZ$12=1</formula>
    </cfRule>
    <cfRule type="expression" dxfId="456" priority="38" stopIfTrue="1">
      <formula>$AZ$12=2</formula>
    </cfRule>
    <cfRule type="expression" dxfId="455" priority="39" stopIfTrue="1">
      <formula>$AZ$12=3</formula>
    </cfRule>
  </conditionalFormatting>
  <conditionalFormatting sqref="AZ14">
    <cfRule type="expression" dxfId="454" priority="34" stopIfTrue="1">
      <formula>$BA$12=1</formula>
    </cfRule>
    <cfRule type="expression" dxfId="453" priority="35" stopIfTrue="1">
      <formula>$BA$12=2</formula>
    </cfRule>
    <cfRule type="expression" dxfId="452" priority="36" stopIfTrue="1">
      <formula>$BA$12=3</formula>
    </cfRule>
  </conditionalFormatting>
  <conditionalFormatting sqref="AZ14">
    <cfRule type="expression" dxfId="451" priority="31" stopIfTrue="1">
      <formula>$AZ$8=1</formula>
    </cfRule>
    <cfRule type="expression" dxfId="450" priority="32" stopIfTrue="1">
      <formula>$AZ$8=2</formula>
    </cfRule>
    <cfRule type="expression" dxfId="449" priority="33" stopIfTrue="1">
      <formula>$AZ$8=3</formula>
    </cfRule>
  </conditionalFormatting>
  <conditionalFormatting sqref="AZ14">
    <cfRule type="expression" dxfId="448" priority="28" stopIfTrue="1">
      <formula>$AZ$16=1</formula>
    </cfRule>
    <cfRule type="expression" dxfId="447" priority="29" stopIfTrue="1">
      <formula>$AZ$16=2</formula>
    </cfRule>
    <cfRule type="expression" dxfId="446" priority="30" stopIfTrue="1">
      <formula>$AZ$16=3</formula>
    </cfRule>
  </conditionalFormatting>
  <conditionalFormatting sqref="AZ14">
    <cfRule type="expression" dxfId="445" priority="25" stopIfTrue="1">
      <formula>$BA$8=1</formula>
    </cfRule>
    <cfRule type="expression" dxfId="444" priority="26" stopIfTrue="1">
      <formula>$BA$8=2</formula>
    </cfRule>
    <cfRule type="expression" dxfId="443" priority="27" stopIfTrue="1">
      <formula>$BA$8=3</formula>
    </cfRule>
  </conditionalFormatting>
  <conditionalFormatting sqref="AZ14">
    <cfRule type="expression" dxfId="442" priority="22" stopIfTrue="1">
      <formula>$BA$16=1</formula>
    </cfRule>
    <cfRule type="expression" dxfId="441" priority="23" stopIfTrue="1">
      <formula>$BA$16=2</formula>
    </cfRule>
    <cfRule type="expression" dxfId="440" priority="24" stopIfTrue="1">
      <formula>$BA$16=3</formula>
    </cfRule>
  </conditionalFormatting>
  <conditionalFormatting sqref="AZ14">
    <cfRule type="expression" dxfId="439" priority="20" stopIfTrue="1">
      <formula>AZ14=1</formula>
    </cfRule>
    <cfRule type="expression" dxfId="438" priority="21" stopIfTrue="1">
      <formula>AZ14=2</formula>
    </cfRule>
  </conditionalFormatting>
  <conditionalFormatting sqref="AB18:AC19">
    <cfRule type="expression" dxfId="437" priority="18" stopIfTrue="1">
      <formula>Y18=AB18</formula>
    </cfRule>
    <cfRule type="expression" dxfId="436" priority="19" stopIfTrue="1">
      <formula>Y18&lt;AB18</formula>
    </cfRule>
  </conditionalFormatting>
  <conditionalFormatting sqref="C8:E19">
    <cfRule type="expression" dxfId="435" priority="15" stopIfTrue="1">
      <formula>AZ8=1</formula>
    </cfRule>
    <cfRule type="expression" dxfId="434" priority="16" stopIfTrue="1">
      <formula>AZ8=2</formula>
    </cfRule>
    <cfRule type="expression" dxfId="433" priority="17" stopIfTrue="1">
      <formula>AZ8=3</formula>
    </cfRule>
  </conditionalFormatting>
  <conditionalFormatting sqref="F8:G19">
    <cfRule type="expression" dxfId="432" priority="12" stopIfTrue="1">
      <formula>#REF!=1</formula>
    </cfRule>
    <cfRule type="expression" dxfId="431" priority="13" stopIfTrue="1">
      <formula>#REF!=2</formula>
    </cfRule>
    <cfRule type="expression" dxfId="430" priority="14" stopIfTrue="1">
      <formula>#REF!=3</formula>
    </cfRule>
  </conditionalFormatting>
  <conditionalFormatting sqref="C16:E17">
    <cfRule type="expression" dxfId="429" priority="9" stopIfTrue="1">
      <formula>AZ16=1</formula>
    </cfRule>
    <cfRule type="expression" dxfId="428" priority="10" stopIfTrue="1">
      <formula>AZ16=2</formula>
    </cfRule>
    <cfRule type="expression" dxfId="427" priority="11" stopIfTrue="1">
      <formula>AZ16=3</formula>
    </cfRule>
  </conditionalFormatting>
  <conditionalFormatting sqref="O61:Q74 O45:Q58 O77:Q80">
    <cfRule type="expression" dxfId="426" priority="7" stopIfTrue="1">
      <formula>O45&gt;S45</formula>
    </cfRule>
    <cfRule type="expression" dxfId="425" priority="8" stopIfTrue="1">
      <formula>O45=S45</formula>
    </cfRule>
  </conditionalFormatting>
  <conditionalFormatting sqref="S61:U74 S45:U58 S77:U80">
    <cfRule type="expression" dxfId="424" priority="5" stopIfTrue="1">
      <formula>S45&gt;O45</formula>
    </cfRule>
    <cfRule type="expression" dxfId="423" priority="6" stopIfTrue="1">
      <formula>S45=O45</formula>
    </cfRule>
  </conditionalFormatting>
  <conditionalFormatting sqref="O81:Q82">
    <cfRule type="expression" dxfId="422" priority="3" stopIfTrue="1">
      <formula>O81&gt;S81</formula>
    </cfRule>
    <cfRule type="expression" dxfId="421" priority="4" stopIfTrue="1">
      <formula>O81=S81</formula>
    </cfRule>
  </conditionalFormatting>
  <conditionalFormatting sqref="S81:U82">
    <cfRule type="expression" dxfId="420" priority="1" stopIfTrue="1">
      <formula>S81&gt;O81</formula>
    </cfRule>
    <cfRule type="expression" dxfId="419" priority="2" stopIfTrue="1">
      <formula>S81=O81</formula>
    </cfRule>
  </conditionalFormatting>
  <printOptions horizontalCentered="1" verticalCentered="1"/>
  <pageMargins left="0.78740157480314965" right="0" top="0.19685039370078741" bottom="0.19685039370078741" header="0.51181102362204722" footer="0.51181102362204722"/>
  <pageSetup paperSize="9" scale="93" orientation="portrait" horizontalDpi="4294967294" r:id="rId1"/>
  <headerFooter alignWithMargins="0"/>
  <colBreaks count="1" manualBreakCount="1">
    <brk id="5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96"/>
  <sheetViews>
    <sheetView view="pageBreakPreview" topLeftCell="B1" zoomScale="90" zoomScaleNormal="100" zoomScaleSheetLayoutView="90" workbookViewId="0">
      <selection activeCell="K2" sqref="K2:M3"/>
    </sheetView>
  </sheetViews>
  <sheetFormatPr defaultColWidth="1.875" defaultRowHeight="9" customHeight="1" x14ac:dyDescent="0.15"/>
  <cols>
    <col min="1" max="1" width="1" style="1" customWidth="1"/>
    <col min="2" max="42" width="1.875" style="1" customWidth="1"/>
    <col min="43" max="48" width="2" style="1" customWidth="1"/>
    <col min="49" max="49" width="1.875" style="1" customWidth="1"/>
    <col min="50" max="50" width="1.5" style="1" customWidth="1"/>
    <col min="51" max="51" width="1.875" style="1" customWidth="1"/>
    <col min="52" max="53" width="2.125" style="1" customWidth="1"/>
    <col min="54" max="54" width="0.75" style="1" customWidth="1"/>
    <col min="55" max="55" width="1.875" style="1"/>
    <col min="56" max="57" width="4.125" style="1" customWidth="1"/>
    <col min="58" max="58" width="8.625" style="1" bestFit="1" customWidth="1"/>
    <col min="59" max="59" width="1.875" style="1"/>
    <col min="60" max="60" width="3.375" style="1" bestFit="1" customWidth="1"/>
    <col min="61" max="61" width="5.25" style="1" bestFit="1" customWidth="1"/>
    <col min="62" max="62" width="9" style="1" bestFit="1" customWidth="1"/>
    <col min="63" max="63" width="8.375" style="1" bestFit="1" customWidth="1"/>
    <col min="64" max="64" width="8.375" style="1" customWidth="1"/>
    <col min="65" max="16384" width="1.875" style="1"/>
  </cols>
  <sheetData>
    <row r="1" spans="2:64" ht="12" customHeight="1" thickBot="1" x14ac:dyDescent="0.2"/>
    <row r="2" spans="2:64" ht="12.75" customHeight="1" thickBot="1" x14ac:dyDescent="0.2">
      <c r="K2" s="278" t="s">
        <v>46</v>
      </c>
      <c r="L2" s="279"/>
      <c r="M2" s="280"/>
      <c r="N2" s="284" t="s">
        <v>0</v>
      </c>
      <c r="O2" s="285"/>
      <c r="P2" s="53"/>
      <c r="Q2" s="287" t="s">
        <v>47</v>
      </c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8" t="s">
        <v>1</v>
      </c>
      <c r="AC2" s="289"/>
      <c r="AD2" s="289"/>
      <c r="AE2" s="289"/>
      <c r="AF2" s="4"/>
      <c r="AG2" s="290"/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290"/>
      <c r="AS2" s="290"/>
      <c r="AT2" s="290"/>
      <c r="AU2" s="290"/>
      <c r="AV2" s="290"/>
      <c r="AW2" s="290"/>
      <c r="AX2" s="290"/>
      <c r="AY2" s="290"/>
    </row>
    <row r="3" spans="2:64" ht="12.75" customHeight="1" thickBot="1" x14ac:dyDescent="0.2">
      <c r="K3" s="281"/>
      <c r="L3" s="282"/>
      <c r="M3" s="283"/>
      <c r="N3" s="286"/>
      <c r="O3" s="285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8"/>
      <c r="AC3" s="289"/>
      <c r="AD3" s="289"/>
      <c r="AE3" s="289"/>
      <c r="AG3" s="290"/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0"/>
      <c r="AS3" s="290"/>
      <c r="AT3" s="290"/>
      <c r="AU3" s="290"/>
      <c r="AV3" s="290"/>
      <c r="AW3" s="290"/>
      <c r="AX3" s="290"/>
      <c r="AY3" s="290"/>
    </row>
    <row r="4" spans="2:64" ht="12.75" customHeight="1" x14ac:dyDescent="0.15">
      <c r="K4" s="21"/>
      <c r="L4" s="20"/>
      <c r="M4" s="20"/>
      <c r="N4" s="20"/>
      <c r="O4" s="20"/>
      <c r="Q4" s="21"/>
      <c r="R4" s="21"/>
      <c r="S4" s="21"/>
      <c r="T4" s="21"/>
      <c r="U4" s="21"/>
      <c r="V4" s="21"/>
      <c r="W4" s="21"/>
      <c r="X4" s="21"/>
      <c r="Y4" s="20"/>
      <c r="Z4" s="20"/>
      <c r="AA4" s="20"/>
      <c r="AB4" s="8"/>
      <c r="AC4" s="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BD4" s="1" t="s">
        <v>31</v>
      </c>
    </row>
    <row r="5" spans="2:64" ht="9" customHeight="1" x14ac:dyDescent="0.15">
      <c r="B5" s="291" t="str">
        <f>IF(ISBLANK(K2),"",K2)</f>
        <v>Ｃ</v>
      </c>
      <c r="C5" s="292"/>
      <c r="D5" s="292"/>
      <c r="E5" s="297" t="s">
        <v>0</v>
      </c>
      <c r="F5" s="297"/>
      <c r="G5" s="298"/>
      <c r="H5" s="106" t="str">
        <f>C8</f>
        <v>FC片岡</v>
      </c>
      <c r="I5" s="299"/>
      <c r="J5" s="299"/>
      <c r="K5" s="299"/>
      <c r="L5" s="300"/>
      <c r="M5" s="106" t="str">
        <f>C10</f>
        <v>FC国府</v>
      </c>
      <c r="N5" s="107"/>
      <c r="O5" s="107"/>
      <c r="P5" s="107"/>
      <c r="Q5" s="108"/>
      <c r="R5" s="106" t="str">
        <f>C12</f>
        <v>片岡小SSS</v>
      </c>
      <c r="S5" s="107"/>
      <c r="T5" s="107"/>
      <c r="U5" s="107"/>
      <c r="V5" s="108"/>
      <c r="W5" s="106" t="str">
        <f>C14</f>
        <v>ブルスト</v>
      </c>
      <c r="X5" s="107"/>
      <c r="Y5" s="107"/>
      <c r="Z5" s="107"/>
      <c r="AA5" s="108"/>
      <c r="AB5" s="106" t="str">
        <f>C16</f>
        <v>西FC</v>
      </c>
      <c r="AC5" s="107"/>
      <c r="AD5" s="107"/>
      <c r="AE5" s="107"/>
      <c r="AF5" s="108"/>
      <c r="AG5" s="106" t="str">
        <f>C18</f>
        <v>かみさと</v>
      </c>
      <c r="AH5" s="107"/>
      <c r="AI5" s="107"/>
      <c r="AJ5" s="107"/>
      <c r="AK5" s="108"/>
      <c r="AL5" s="309"/>
      <c r="AM5" s="310"/>
      <c r="AN5" s="310"/>
      <c r="AO5" s="310"/>
      <c r="AP5" s="311"/>
      <c r="AQ5" s="266" t="s">
        <v>9</v>
      </c>
      <c r="AR5" s="267"/>
      <c r="AS5" s="266" t="s">
        <v>10</v>
      </c>
      <c r="AT5" s="267"/>
      <c r="AU5" s="266" t="s">
        <v>11</v>
      </c>
      <c r="AV5" s="267"/>
      <c r="AW5" s="266" t="s">
        <v>12</v>
      </c>
      <c r="AX5" s="318"/>
      <c r="AY5" s="267"/>
      <c r="AZ5" s="266" t="s">
        <v>13</v>
      </c>
      <c r="BA5" s="267"/>
      <c r="BB5" s="272"/>
      <c r="BD5" s="273" t="s">
        <v>2</v>
      </c>
      <c r="BE5" s="273" t="s">
        <v>25</v>
      </c>
      <c r="BF5" s="273" t="s">
        <v>13</v>
      </c>
      <c r="BJ5" s="276"/>
    </row>
    <row r="6" spans="2:64" ht="9" customHeight="1" x14ac:dyDescent="0.15">
      <c r="B6" s="293"/>
      <c r="C6" s="294"/>
      <c r="D6" s="294"/>
      <c r="E6" s="196"/>
      <c r="F6" s="196"/>
      <c r="G6" s="197"/>
      <c r="H6" s="301"/>
      <c r="I6" s="302"/>
      <c r="J6" s="302"/>
      <c r="K6" s="302"/>
      <c r="L6" s="303"/>
      <c r="M6" s="307"/>
      <c r="N6" s="102"/>
      <c r="O6" s="102"/>
      <c r="P6" s="102"/>
      <c r="Q6" s="308"/>
      <c r="R6" s="307"/>
      <c r="S6" s="102"/>
      <c r="T6" s="102"/>
      <c r="U6" s="102"/>
      <c r="V6" s="308"/>
      <c r="W6" s="307"/>
      <c r="X6" s="102"/>
      <c r="Y6" s="102"/>
      <c r="Z6" s="102"/>
      <c r="AA6" s="308"/>
      <c r="AB6" s="307"/>
      <c r="AC6" s="102"/>
      <c r="AD6" s="102"/>
      <c r="AE6" s="102"/>
      <c r="AF6" s="308"/>
      <c r="AG6" s="307"/>
      <c r="AH6" s="102"/>
      <c r="AI6" s="102"/>
      <c r="AJ6" s="102"/>
      <c r="AK6" s="308"/>
      <c r="AL6" s="312"/>
      <c r="AM6" s="313"/>
      <c r="AN6" s="313"/>
      <c r="AO6" s="313"/>
      <c r="AP6" s="314"/>
      <c r="AQ6" s="268"/>
      <c r="AR6" s="269"/>
      <c r="AS6" s="268"/>
      <c r="AT6" s="269"/>
      <c r="AU6" s="268"/>
      <c r="AV6" s="269"/>
      <c r="AW6" s="268"/>
      <c r="AX6" s="290"/>
      <c r="AY6" s="269"/>
      <c r="AZ6" s="268"/>
      <c r="BA6" s="269"/>
      <c r="BB6" s="272"/>
      <c r="BD6" s="274"/>
      <c r="BE6" s="274"/>
      <c r="BF6" s="274"/>
      <c r="BJ6" s="276"/>
    </row>
    <row r="7" spans="2:64" ht="9" customHeight="1" x14ac:dyDescent="0.15">
      <c r="B7" s="295"/>
      <c r="C7" s="296"/>
      <c r="D7" s="296"/>
      <c r="E7" s="199"/>
      <c r="F7" s="199"/>
      <c r="G7" s="200"/>
      <c r="H7" s="304"/>
      <c r="I7" s="305"/>
      <c r="J7" s="305"/>
      <c r="K7" s="305"/>
      <c r="L7" s="306"/>
      <c r="M7" s="109"/>
      <c r="N7" s="110"/>
      <c r="O7" s="110"/>
      <c r="P7" s="110"/>
      <c r="Q7" s="111"/>
      <c r="R7" s="109"/>
      <c r="S7" s="110"/>
      <c r="T7" s="110"/>
      <c r="U7" s="110"/>
      <c r="V7" s="111"/>
      <c r="W7" s="109"/>
      <c r="X7" s="110"/>
      <c r="Y7" s="110"/>
      <c r="Z7" s="110"/>
      <c r="AA7" s="111"/>
      <c r="AB7" s="109"/>
      <c r="AC7" s="110"/>
      <c r="AD7" s="110"/>
      <c r="AE7" s="110"/>
      <c r="AF7" s="111"/>
      <c r="AG7" s="109"/>
      <c r="AH7" s="110"/>
      <c r="AI7" s="110"/>
      <c r="AJ7" s="110"/>
      <c r="AK7" s="111"/>
      <c r="AL7" s="315"/>
      <c r="AM7" s="316"/>
      <c r="AN7" s="316"/>
      <c r="AO7" s="316"/>
      <c r="AP7" s="317"/>
      <c r="AQ7" s="270"/>
      <c r="AR7" s="271"/>
      <c r="AS7" s="270"/>
      <c r="AT7" s="271"/>
      <c r="AU7" s="270"/>
      <c r="AV7" s="271"/>
      <c r="AW7" s="270"/>
      <c r="AX7" s="319"/>
      <c r="AY7" s="271"/>
      <c r="AZ7" s="270"/>
      <c r="BA7" s="271"/>
      <c r="BB7" s="272"/>
      <c r="BD7" s="275"/>
      <c r="BE7" s="275"/>
      <c r="BF7" s="275"/>
      <c r="BJ7" s="143"/>
    </row>
    <row r="8" spans="2:64" ht="10.5" customHeight="1" thickBot="1" x14ac:dyDescent="0.2">
      <c r="B8" s="270">
        <v>1</v>
      </c>
      <c r="C8" s="277" t="s">
        <v>48</v>
      </c>
      <c r="D8" s="277"/>
      <c r="E8" s="277"/>
      <c r="F8" s="277"/>
      <c r="G8" s="277"/>
      <c r="H8" s="258"/>
      <c r="I8" s="259"/>
      <c r="J8" s="259"/>
      <c r="K8" s="259"/>
      <c r="L8" s="260"/>
      <c r="M8" s="249">
        <f>IF(ISBLANK(O45),"",O45)</f>
        <v>1</v>
      </c>
      <c r="N8" s="185"/>
      <c r="O8" s="23" t="str">
        <f>IF(ISBLANK(O45),"",IF(M8&gt;P8,"○",IF(M8&lt;P8,"×","△")))</f>
        <v>×</v>
      </c>
      <c r="P8" s="185">
        <f>IF(ISBLANK(S45),"",S45)</f>
        <v>4</v>
      </c>
      <c r="Q8" s="252"/>
      <c r="R8" s="249">
        <f>IF(ISBLANK(O51),"",O51)</f>
        <v>0</v>
      </c>
      <c r="S8" s="185"/>
      <c r="T8" s="23" t="str">
        <f>IF(ISBLANK(O51),"",IF(R8&gt;U8,"○",IF(R8&lt;U8,"×","△")))</f>
        <v>×</v>
      </c>
      <c r="U8" s="185">
        <f>IF(ISBLANK(S51),"",S51)</f>
        <v>9</v>
      </c>
      <c r="V8" s="252"/>
      <c r="W8" s="249">
        <f>IF(ISBLANK(O67),"",O67)</f>
        <v>0</v>
      </c>
      <c r="X8" s="185"/>
      <c r="Y8" s="23" t="str">
        <f>IF(ISBLANK(O65),"",IF(W8&gt;Z8,"○",IF(W8&lt;Z8,"×","△")))</f>
        <v>×</v>
      </c>
      <c r="Z8" s="185">
        <f>IF(ISBLANK(S67),"",S67)</f>
        <v>12</v>
      </c>
      <c r="AA8" s="252"/>
      <c r="AB8" s="249">
        <f>IF(ISBLANK(O81),"",O81)</f>
        <v>1</v>
      </c>
      <c r="AC8" s="185"/>
      <c r="AD8" s="23" t="str">
        <f>IF(ISBLANK(O77),"",IF(AB8&gt;AE8,"○",IF(AB8&lt;AE8,"×","△")))</f>
        <v>×</v>
      </c>
      <c r="AE8" s="185">
        <f>IF(ISBLANK(S81),"",S81)</f>
        <v>2</v>
      </c>
      <c r="AF8" s="252"/>
      <c r="AG8" s="249">
        <f>IF(ISBLANK(O61),"",O61)</f>
        <v>1</v>
      </c>
      <c r="AH8" s="185"/>
      <c r="AI8" s="23" t="str">
        <f>IF(ISBLANK(O61),"",IF(AG8&gt;AJ8,"○",IF(AG8&lt;AJ8,"×","△")))</f>
        <v>×</v>
      </c>
      <c r="AJ8" s="185">
        <f>IF(ISBLANK(S61),"",S61)</f>
        <v>6</v>
      </c>
      <c r="AK8" s="252"/>
      <c r="AL8" s="222"/>
      <c r="AM8" s="223"/>
      <c r="AN8" s="28"/>
      <c r="AO8" s="223"/>
      <c r="AP8" s="226"/>
      <c r="AQ8" s="177">
        <f>IF(ISBLANK($O$45),"",SUM(BD8*3+BE8))</f>
        <v>0</v>
      </c>
      <c r="AR8" s="179"/>
      <c r="AS8" s="177">
        <f>IF(ISBLANK($O$45),"",SUM(H8)+SUM(M8)+SUM(R8)+SUM(W8)+SUM(AB8)+SUM(AG8)+SUM(AL8))</f>
        <v>3</v>
      </c>
      <c r="AT8" s="179"/>
      <c r="AU8" s="177">
        <f>IF(ISBLANK($O$45),"",SUM(H8)+SUM(P8)+SUM(U8)+SUM(Z8)+SUM(AE8)+SUM(AJ8)+SUM(AO8))</f>
        <v>33</v>
      </c>
      <c r="AV8" s="179"/>
      <c r="AW8" s="177">
        <f>IF(ISBLANK(O45),"",AS8-AU8)</f>
        <v>-30</v>
      </c>
      <c r="AX8" s="178"/>
      <c r="AY8" s="179"/>
      <c r="AZ8" s="264">
        <f>IF(ISBLANK($S$81),"",RANK($BF$8:$BF$19,$BF$8:$BF$19))</f>
        <v>6</v>
      </c>
      <c r="BA8" s="264"/>
      <c r="BB8" s="217">
        <f>IF(ISBLANK(O45),"",AQ8*10000+AW8*100+AS8)</f>
        <v>-2997</v>
      </c>
      <c r="BD8" s="218">
        <f>COUNTIF(H8:AP9,"○")</f>
        <v>0</v>
      </c>
      <c r="BE8" s="218">
        <f>COUNTIF(H8:AP9,"△")</f>
        <v>0</v>
      </c>
      <c r="BF8" s="218">
        <f>SUM(AQ8*10000+AW8*100+AS8)</f>
        <v>-2997</v>
      </c>
      <c r="BI8" s="183"/>
      <c r="BJ8" s="183"/>
      <c r="BK8" s="183"/>
      <c r="BL8" s="183"/>
    </row>
    <row r="9" spans="2:64" ht="10.5" customHeight="1" x14ac:dyDescent="0.15">
      <c r="B9" s="246"/>
      <c r="C9" s="248"/>
      <c r="D9" s="248"/>
      <c r="E9" s="248"/>
      <c r="F9" s="248"/>
      <c r="G9" s="248"/>
      <c r="H9" s="261"/>
      <c r="I9" s="262"/>
      <c r="J9" s="262"/>
      <c r="K9" s="262"/>
      <c r="L9" s="263"/>
      <c r="M9" s="250"/>
      <c r="N9" s="251"/>
      <c r="O9" s="6"/>
      <c r="P9" s="251"/>
      <c r="Q9" s="253"/>
      <c r="R9" s="250"/>
      <c r="S9" s="251"/>
      <c r="T9" s="6"/>
      <c r="U9" s="251"/>
      <c r="V9" s="253"/>
      <c r="W9" s="250"/>
      <c r="X9" s="251"/>
      <c r="Y9" s="6"/>
      <c r="Z9" s="251"/>
      <c r="AA9" s="253"/>
      <c r="AB9" s="250"/>
      <c r="AC9" s="251"/>
      <c r="AD9" s="6"/>
      <c r="AE9" s="251"/>
      <c r="AF9" s="253"/>
      <c r="AG9" s="250"/>
      <c r="AH9" s="251"/>
      <c r="AI9" s="6"/>
      <c r="AJ9" s="251"/>
      <c r="AK9" s="253"/>
      <c r="AL9" s="224"/>
      <c r="AM9" s="225"/>
      <c r="AN9" s="29"/>
      <c r="AO9" s="225"/>
      <c r="AP9" s="227"/>
      <c r="AQ9" s="180"/>
      <c r="AR9" s="182"/>
      <c r="AS9" s="180"/>
      <c r="AT9" s="182"/>
      <c r="AU9" s="180"/>
      <c r="AV9" s="182"/>
      <c r="AW9" s="180"/>
      <c r="AX9" s="181"/>
      <c r="AY9" s="182"/>
      <c r="AZ9" s="264"/>
      <c r="BA9" s="264"/>
      <c r="BB9" s="217"/>
      <c r="BD9" s="218"/>
      <c r="BE9" s="218"/>
      <c r="BF9" s="218"/>
      <c r="BI9" s="183"/>
      <c r="BJ9" s="183"/>
      <c r="BK9" s="183"/>
      <c r="BL9" s="183"/>
    </row>
    <row r="10" spans="2:64" ht="10.5" customHeight="1" thickBot="1" x14ac:dyDescent="0.2">
      <c r="B10" s="246">
        <v>2</v>
      </c>
      <c r="C10" s="247" t="s">
        <v>49</v>
      </c>
      <c r="D10" s="247"/>
      <c r="E10" s="247"/>
      <c r="F10" s="247"/>
      <c r="G10" s="247"/>
      <c r="H10" s="249">
        <f>IF(ISBLANK(S45),"",S45)</f>
        <v>4</v>
      </c>
      <c r="I10" s="185"/>
      <c r="J10" s="23" t="str">
        <f>IF(ISBLANK(O45),"",IF(H10&gt;K10,"○",IF(H10&lt;K10,"×","△")))</f>
        <v>○</v>
      </c>
      <c r="K10" s="185">
        <f>IF(ISBLANK(O45),"",O45)</f>
        <v>1</v>
      </c>
      <c r="L10" s="252"/>
      <c r="M10" s="258"/>
      <c r="N10" s="259"/>
      <c r="O10" s="265"/>
      <c r="P10" s="259"/>
      <c r="Q10" s="260"/>
      <c r="R10" s="249">
        <f>IF(ISBLANK(O65),"",O65)</f>
        <v>1</v>
      </c>
      <c r="S10" s="185"/>
      <c r="T10" s="23" t="str">
        <f>IF(ISBLANK(O65),"",IF(R10&gt;U10,"○",IF(R10&lt;U10,"×","△")))</f>
        <v>×</v>
      </c>
      <c r="U10" s="185">
        <f>IF(ISBLANK(S65),"",S65)</f>
        <v>6</v>
      </c>
      <c r="V10" s="252"/>
      <c r="W10" s="249">
        <f>IF(ISBLANK(O79),"",O79)</f>
        <v>0</v>
      </c>
      <c r="X10" s="185"/>
      <c r="Y10" s="23" t="str">
        <f>IF(ISBLANK(O79),"",IF(W10&gt;Z10,"○",IF(W10&lt;Z10,"×","△")))</f>
        <v>×</v>
      </c>
      <c r="Z10" s="185">
        <f>IF(ISBLANK(S79),"",S79)</f>
        <v>4</v>
      </c>
      <c r="AA10" s="252"/>
      <c r="AB10" s="249">
        <f>IF(ISBLANK(O53),"",O53)</f>
        <v>1</v>
      </c>
      <c r="AC10" s="185"/>
      <c r="AD10" s="23" t="str">
        <f>IF(ISBLANK(O53),"",IF(AB10&gt;AE10,"○",IF(AB10&lt;AE10,"×","△")))</f>
        <v>△</v>
      </c>
      <c r="AE10" s="185">
        <f>IF(ISBLANK(S53),"",S53)</f>
        <v>1</v>
      </c>
      <c r="AF10" s="252"/>
      <c r="AG10" s="249">
        <f>IF(ISBLANK(O69),"",O69)</f>
        <v>4</v>
      </c>
      <c r="AH10" s="185"/>
      <c r="AI10" s="23" t="str">
        <f>IF(ISBLANK(O63),"",IF(AG10&gt;AJ10,"○",IF(AG10&lt;AJ10,"×","△")))</f>
        <v>○</v>
      </c>
      <c r="AJ10" s="185">
        <f>IF(ISBLANK(S69),"",S69)</f>
        <v>3</v>
      </c>
      <c r="AK10" s="252"/>
      <c r="AL10" s="222"/>
      <c r="AM10" s="223"/>
      <c r="AN10" s="28"/>
      <c r="AO10" s="223"/>
      <c r="AP10" s="226"/>
      <c r="AQ10" s="177">
        <f>IF(ISBLANK($O$45),"",SUM(BD10*3+BE10))</f>
        <v>7</v>
      </c>
      <c r="AR10" s="179"/>
      <c r="AS10" s="177">
        <f>IF(ISBLANK($O$45),"",SUM(H10)+SUM(M10)+SUM(R10)+SUM(W10)+SUM(AB10)+SUM(AG10)+SUM(AL10))</f>
        <v>10</v>
      </c>
      <c r="AT10" s="179"/>
      <c r="AU10" s="177">
        <f>IF(ISBLANK($O$45),"",SUM(K10)+SUM(P10)+SUM(U10)+SUM(Z10)+SUM(AE10)+SUM(AJ10)+SUM(AO10))</f>
        <v>15</v>
      </c>
      <c r="AV10" s="179"/>
      <c r="AW10" s="177">
        <f>IF(ISBLANK(O45),"",AS10-AU10)</f>
        <v>-5</v>
      </c>
      <c r="AX10" s="178"/>
      <c r="AY10" s="179"/>
      <c r="AZ10" s="264">
        <f>IF(ISBLANK($S$81),"",RANK($BF$8:$BF$19,$BF$8:$BF$19))</f>
        <v>4</v>
      </c>
      <c r="BA10" s="264"/>
      <c r="BB10" s="217">
        <f>IF(ISBLANK(S45),"",AQ10*10000+AW10*100+AS10)</f>
        <v>69510</v>
      </c>
      <c r="BD10" s="218">
        <f>COUNTIF(H10:AP11,"○")</f>
        <v>2</v>
      </c>
      <c r="BE10" s="218">
        <f>COUNTIF(H10:AP11,"△")</f>
        <v>1</v>
      </c>
      <c r="BF10" s="218">
        <f>SUM(AQ10*10000+AW10*100+AS10)</f>
        <v>69510</v>
      </c>
      <c r="BI10" s="183"/>
      <c r="BJ10" s="183"/>
      <c r="BK10" s="183"/>
      <c r="BL10" s="21"/>
    </row>
    <row r="11" spans="2:64" ht="10.5" customHeight="1" x14ac:dyDescent="0.15">
      <c r="B11" s="246"/>
      <c r="C11" s="248"/>
      <c r="D11" s="248"/>
      <c r="E11" s="248"/>
      <c r="F11" s="248"/>
      <c r="G11" s="248"/>
      <c r="H11" s="250"/>
      <c r="I11" s="251"/>
      <c r="J11" s="57"/>
      <c r="K11" s="251"/>
      <c r="L11" s="253"/>
      <c r="M11" s="261"/>
      <c r="N11" s="262"/>
      <c r="O11" s="262"/>
      <c r="P11" s="262"/>
      <c r="Q11" s="263"/>
      <c r="R11" s="250"/>
      <c r="S11" s="251"/>
      <c r="T11" s="6"/>
      <c r="U11" s="251"/>
      <c r="V11" s="253"/>
      <c r="W11" s="250"/>
      <c r="X11" s="251"/>
      <c r="Y11" s="6"/>
      <c r="Z11" s="251"/>
      <c r="AA11" s="253"/>
      <c r="AB11" s="250"/>
      <c r="AC11" s="251"/>
      <c r="AD11" s="6"/>
      <c r="AE11" s="251"/>
      <c r="AF11" s="253"/>
      <c r="AG11" s="250"/>
      <c r="AH11" s="251"/>
      <c r="AI11" s="6"/>
      <c r="AJ11" s="251"/>
      <c r="AK11" s="253"/>
      <c r="AL11" s="224"/>
      <c r="AM11" s="225"/>
      <c r="AN11" s="29"/>
      <c r="AO11" s="225"/>
      <c r="AP11" s="227"/>
      <c r="AQ11" s="180"/>
      <c r="AR11" s="182"/>
      <c r="AS11" s="180"/>
      <c r="AT11" s="182"/>
      <c r="AU11" s="180"/>
      <c r="AV11" s="182"/>
      <c r="AW11" s="180"/>
      <c r="AX11" s="181"/>
      <c r="AY11" s="182"/>
      <c r="AZ11" s="264"/>
      <c r="BA11" s="264"/>
      <c r="BB11" s="217"/>
      <c r="BD11" s="218"/>
      <c r="BE11" s="218"/>
      <c r="BF11" s="218"/>
      <c r="BI11" s="183"/>
      <c r="BJ11" s="183"/>
      <c r="BK11" s="183"/>
      <c r="BL11" s="21"/>
    </row>
    <row r="12" spans="2:64" ht="10.5" customHeight="1" thickBot="1" x14ac:dyDescent="0.2">
      <c r="B12" s="246">
        <v>3</v>
      </c>
      <c r="C12" s="247" t="s">
        <v>50</v>
      </c>
      <c r="D12" s="247"/>
      <c r="E12" s="247"/>
      <c r="F12" s="247"/>
      <c r="G12" s="247"/>
      <c r="H12" s="249">
        <f>U8</f>
        <v>9</v>
      </c>
      <c r="I12" s="185"/>
      <c r="J12" s="23" t="str">
        <f>IF(ISBLANK(O51),"",IF(H12&gt;K12,"○",IF(H12&lt;K12,"×","△")))</f>
        <v>○</v>
      </c>
      <c r="K12" s="185">
        <f>R8</f>
        <v>0</v>
      </c>
      <c r="L12" s="252"/>
      <c r="M12" s="249">
        <f>U10</f>
        <v>6</v>
      </c>
      <c r="N12" s="185"/>
      <c r="O12" s="23" t="str">
        <f>IF(ISBLANK(O65),"",IF(M12&gt;P12,"○",IF(M12&lt;P12,"×","△")))</f>
        <v>○</v>
      </c>
      <c r="P12" s="185">
        <f>R10</f>
        <v>1</v>
      </c>
      <c r="Q12" s="252"/>
      <c r="R12" s="258"/>
      <c r="S12" s="259"/>
      <c r="T12" s="259"/>
      <c r="U12" s="259"/>
      <c r="V12" s="260"/>
      <c r="W12" s="249">
        <f>IF(ISBLANK(O47),"",O47)</f>
        <v>3</v>
      </c>
      <c r="X12" s="185"/>
      <c r="Y12" s="23" t="str">
        <f>IF(ISBLANK(O47),"",IF(W12&gt;Z12,"○",IF(W12&lt;Z12,"×","△")))</f>
        <v>○</v>
      </c>
      <c r="Z12" s="185">
        <f>IF(ISBLANK(S47),"",S47)</f>
        <v>2</v>
      </c>
      <c r="AA12" s="252"/>
      <c r="AB12" s="249">
        <f>IF(ISBLANK(O71),"",O71)</f>
        <v>0</v>
      </c>
      <c r="AC12" s="185"/>
      <c r="AD12" s="23" t="str">
        <f>IF(ISBLANK(O61),"",IF(AB12&gt;AE12,"○",IF(AB12&lt;AE12,"×","△")))</f>
        <v>×</v>
      </c>
      <c r="AE12" s="185">
        <f>IF(ISBLANK(S71),"",S71)</f>
        <v>1</v>
      </c>
      <c r="AF12" s="252"/>
      <c r="AG12" s="249">
        <f>IF(ISBLANK(O77),"",O77)</f>
        <v>4</v>
      </c>
      <c r="AH12" s="185"/>
      <c r="AI12" s="23" t="str">
        <f>IF(ISBLANK(O81),"",IF(AG12&gt;AJ12,"○",IF(AG12&lt;AJ12,"×","△")))</f>
        <v>○</v>
      </c>
      <c r="AJ12" s="185">
        <f>IF(ISBLANK(S77),"",S77)</f>
        <v>1</v>
      </c>
      <c r="AK12" s="252"/>
      <c r="AL12" s="222"/>
      <c r="AM12" s="223"/>
      <c r="AN12" s="28"/>
      <c r="AO12" s="223"/>
      <c r="AP12" s="226"/>
      <c r="AQ12" s="177">
        <f>IF(ISBLANK($O$45),"",SUM(BD12*3+BE12))</f>
        <v>12</v>
      </c>
      <c r="AR12" s="179"/>
      <c r="AS12" s="177">
        <f>IF(ISBLANK($O$45),"",SUM(H12)+SUM(M12)+SUM(R12)+SUM(W12)+SUM(AB12)+SUM(AG12)+SUM(AL12))</f>
        <v>22</v>
      </c>
      <c r="AT12" s="179"/>
      <c r="AU12" s="177">
        <f>IF(ISBLANK($O$45),"",SUM(K12)+SUM(P12)+SUM(U12)+SUM(Z12)+SUM(AE12)+SUM(AJ12)+SUM(AO12))</f>
        <v>5</v>
      </c>
      <c r="AV12" s="179"/>
      <c r="AW12" s="177">
        <f>IF(ISBLANK(O45),"",AS12-AU12)</f>
        <v>17</v>
      </c>
      <c r="AX12" s="178"/>
      <c r="AY12" s="179"/>
      <c r="AZ12" s="264">
        <f>IF(ISBLANK($S$81),"",RANK($BF$8:$BF$19,$BF$8:$BF$19))</f>
        <v>1</v>
      </c>
      <c r="BA12" s="264"/>
      <c r="BB12" s="217">
        <f>IF(ISBLANK(O47),"",AQ12*10000+AW12*100+AS12)</f>
        <v>121722</v>
      </c>
      <c r="BD12" s="218">
        <f>COUNTIF(H12:AP13,"○")</f>
        <v>4</v>
      </c>
      <c r="BE12" s="218">
        <f>COUNTIF(H12:AP13,"△")</f>
        <v>0</v>
      </c>
      <c r="BF12" s="218">
        <f>SUM(AQ12*10000+AW12*100+AS12)</f>
        <v>121722</v>
      </c>
      <c r="BI12" s="183"/>
      <c r="BJ12" s="183"/>
      <c r="BK12" s="183"/>
      <c r="BL12" s="21"/>
    </row>
    <row r="13" spans="2:64" ht="10.5" customHeight="1" x14ac:dyDescent="0.15">
      <c r="B13" s="246"/>
      <c r="C13" s="248"/>
      <c r="D13" s="248"/>
      <c r="E13" s="248"/>
      <c r="F13" s="248"/>
      <c r="G13" s="248"/>
      <c r="H13" s="250"/>
      <c r="I13" s="251"/>
      <c r="J13" s="57"/>
      <c r="K13" s="251"/>
      <c r="L13" s="253"/>
      <c r="M13" s="250"/>
      <c r="N13" s="251"/>
      <c r="O13" s="57"/>
      <c r="P13" s="251"/>
      <c r="Q13" s="253"/>
      <c r="R13" s="261"/>
      <c r="S13" s="262"/>
      <c r="T13" s="262"/>
      <c r="U13" s="262"/>
      <c r="V13" s="263"/>
      <c r="W13" s="250"/>
      <c r="X13" s="251"/>
      <c r="Y13" s="6"/>
      <c r="Z13" s="251"/>
      <c r="AA13" s="253"/>
      <c r="AB13" s="250"/>
      <c r="AC13" s="251"/>
      <c r="AD13" s="6"/>
      <c r="AE13" s="251"/>
      <c r="AF13" s="253"/>
      <c r="AG13" s="250"/>
      <c r="AH13" s="251"/>
      <c r="AI13" s="6"/>
      <c r="AJ13" s="251"/>
      <c r="AK13" s="253"/>
      <c r="AL13" s="224"/>
      <c r="AM13" s="225"/>
      <c r="AN13" s="29"/>
      <c r="AO13" s="225"/>
      <c r="AP13" s="227"/>
      <c r="AQ13" s="180"/>
      <c r="AR13" s="182"/>
      <c r="AS13" s="180"/>
      <c r="AT13" s="182"/>
      <c r="AU13" s="180"/>
      <c r="AV13" s="182"/>
      <c r="AW13" s="180"/>
      <c r="AX13" s="181"/>
      <c r="AY13" s="182"/>
      <c r="AZ13" s="264"/>
      <c r="BA13" s="264"/>
      <c r="BB13" s="217"/>
      <c r="BD13" s="218"/>
      <c r="BE13" s="218"/>
      <c r="BF13" s="218"/>
      <c r="BI13" s="183"/>
      <c r="BJ13" s="183"/>
      <c r="BK13" s="183"/>
      <c r="BL13" s="21"/>
    </row>
    <row r="14" spans="2:64" ht="10.5" customHeight="1" thickBot="1" x14ac:dyDescent="0.2">
      <c r="B14" s="246">
        <v>4</v>
      </c>
      <c r="C14" s="247" t="s">
        <v>63</v>
      </c>
      <c r="D14" s="247"/>
      <c r="E14" s="247"/>
      <c r="F14" s="247"/>
      <c r="G14" s="247"/>
      <c r="H14" s="249">
        <f>Z8</f>
        <v>12</v>
      </c>
      <c r="I14" s="185"/>
      <c r="J14" s="23" t="str">
        <f>IF(ISBLANK(O65),"",IF(H14&gt;K14,"○",IF(H14&lt;K14,"×","△")))</f>
        <v>○</v>
      </c>
      <c r="K14" s="185">
        <f>W8</f>
        <v>0</v>
      </c>
      <c r="L14" s="252"/>
      <c r="M14" s="249">
        <f>Z10</f>
        <v>4</v>
      </c>
      <c r="N14" s="185"/>
      <c r="O14" s="23" t="str">
        <f>IF(ISBLANK(O79),"",IF(M14&gt;P14,"○",IF(M14&lt;P14,"×","△")))</f>
        <v>○</v>
      </c>
      <c r="P14" s="185">
        <f>W10</f>
        <v>0</v>
      </c>
      <c r="Q14" s="252"/>
      <c r="R14" s="249">
        <f>Z12</f>
        <v>2</v>
      </c>
      <c r="S14" s="185"/>
      <c r="T14" s="23" t="str">
        <f>IF(ISBLANK(O47),"",IF(R14&gt;U14,"○",IF(R14&lt;U14,"×","△")))</f>
        <v>×</v>
      </c>
      <c r="U14" s="185">
        <f>W12</f>
        <v>3</v>
      </c>
      <c r="V14" s="252"/>
      <c r="W14" s="258"/>
      <c r="X14" s="259"/>
      <c r="Y14" s="259"/>
      <c r="Z14" s="259"/>
      <c r="AA14" s="260"/>
      <c r="AB14" s="249">
        <f>IF(ISBLANK(O63),"",O63)</f>
        <v>3</v>
      </c>
      <c r="AC14" s="185"/>
      <c r="AD14" s="23" t="str">
        <f>IF(ISBLANK(O63),"",IF(AB14&gt;AE14,"○",IF(AB14&lt;AE14,"×","△")))</f>
        <v>○</v>
      </c>
      <c r="AE14" s="185">
        <f>IF(ISBLANK(S63),"",S63)</f>
        <v>0</v>
      </c>
      <c r="AF14" s="252"/>
      <c r="AG14" s="249">
        <f>IF(ISBLANK(O55),"",O55)</f>
        <v>1</v>
      </c>
      <c r="AH14" s="185"/>
      <c r="AI14" s="23" t="str">
        <f>IF(ISBLANK(O55),"",IF(AG14&gt;AJ14,"○",IF(AG14&lt;AJ14,"×","△")))</f>
        <v>△</v>
      </c>
      <c r="AJ14" s="185">
        <f>IF(ISBLANK(S55),"",S55)</f>
        <v>1</v>
      </c>
      <c r="AK14" s="252"/>
      <c r="AL14" s="222"/>
      <c r="AM14" s="223"/>
      <c r="AN14" s="28"/>
      <c r="AO14" s="223"/>
      <c r="AP14" s="226"/>
      <c r="AQ14" s="177">
        <f>IF(ISBLANK($O$45),"",SUM(BD14*3+BE14))</f>
        <v>10</v>
      </c>
      <c r="AR14" s="179"/>
      <c r="AS14" s="177">
        <f>IF(ISBLANK($O$45),"",SUM(H14)+SUM(M14)+SUM(R14)+SUM(W14)+SUM(AB14)+SUM(AG14)+SUM(AL14))</f>
        <v>22</v>
      </c>
      <c r="AT14" s="179"/>
      <c r="AU14" s="177">
        <f>IF(ISBLANK($O$45),"",SUM(K14)+SUM(P14)+SUM(U14)+SUM(Z14)+SUM(AE14)+SUM(AJ14)+SUM(AO14))</f>
        <v>4</v>
      </c>
      <c r="AV14" s="179"/>
      <c r="AW14" s="177">
        <f>IF(ISBLANK(O45),"",AS14-AU14)</f>
        <v>18</v>
      </c>
      <c r="AX14" s="178"/>
      <c r="AY14" s="179"/>
      <c r="AZ14" s="264">
        <f>IF(ISBLANK($S$81),"",RANK($BF$8:$BF$19,$BF$8:$BF$19))</f>
        <v>2</v>
      </c>
      <c r="BA14" s="264"/>
      <c r="BB14" s="217">
        <f>IF(ISBLANK(S47),"",AQ14*10000+AW14*100+AS14)</f>
        <v>101822</v>
      </c>
      <c r="BD14" s="218">
        <f>COUNTIF(H14:AP15,"○")</f>
        <v>3</v>
      </c>
      <c r="BE14" s="218">
        <f>COUNTIF(H14:AP15,"△")</f>
        <v>1</v>
      </c>
      <c r="BF14" s="218">
        <f>SUM(AQ14*10000+AW14*100+AS14)</f>
        <v>101822</v>
      </c>
      <c r="BI14" s="183"/>
      <c r="BJ14" s="183"/>
      <c r="BK14" s="183"/>
      <c r="BL14" s="21"/>
    </row>
    <row r="15" spans="2:64" ht="10.5" customHeight="1" x14ac:dyDescent="0.15">
      <c r="B15" s="246"/>
      <c r="C15" s="248"/>
      <c r="D15" s="248"/>
      <c r="E15" s="248"/>
      <c r="F15" s="248"/>
      <c r="G15" s="248"/>
      <c r="H15" s="250"/>
      <c r="I15" s="251"/>
      <c r="J15" s="57"/>
      <c r="K15" s="251"/>
      <c r="L15" s="253"/>
      <c r="M15" s="250"/>
      <c r="N15" s="251"/>
      <c r="O15" s="57"/>
      <c r="P15" s="251"/>
      <c r="Q15" s="253"/>
      <c r="R15" s="250"/>
      <c r="S15" s="251"/>
      <c r="T15" s="57"/>
      <c r="U15" s="251"/>
      <c r="V15" s="253"/>
      <c r="W15" s="261"/>
      <c r="X15" s="262"/>
      <c r="Y15" s="262"/>
      <c r="Z15" s="262"/>
      <c r="AA15" s="263"/>
      <c r="AB15" s="250"/>
      <c r="AC15" s="251"/>
      <c r="AD15" s="6"/>
      <c r="AE15" s="251"/>
      <c r="AF15" s="253"/>
      <c r="AG15" s="250"/>
      <c r="AH15" s="251"/>
      <c r="AI15" s="6"/>
      <c r="AJ15" s="251"/>
      <c r="AK15" s="253"/>
      <c r="AL15" s="224"/>
      <c r="AM15" s="225"/>
      <c r="AN15" s="29"/>
      <c r="AO15" s="225"/>
      <c r="AP15" s="227"/>
      <c r="AQ15" s="180"/>
      <c r="AR15" s="182"/>
      <c r="AS15" s="180"/>
      <c r="AT15" s="182"/>
      <c r="AU15" s="180"/>
      <c r="AV15" s="182"/>
      <c r="AW15" s="180"/>
      <c r="AX15" s="181"/>
      <c r="AY15" s="182"/>
      <c r="AZ15" s="264"/>
      <c r="BA15" s="264"/>
      <c r="BB15" s="217"/>
      <c r="BD15" s="218"/>
      <c r="BE15" s="218"/>
      <c r="BF15" s="218"/>
      <c r="BI15" s="183"/>
      <c r="BJ15" s="183"/>
      <c r="BK15" s="183"/>
      <c r="BL15" s="21"/>
    </row>
    <row r="16" spans="2:64" ht="10.5" customHeight="1" thickBot="1" x14ac:dyDescent="0.2">
      <c r="B16" s="246">
        <v>5</v>
      </c>
      <c r="C16" s="247" t="s">
        <v>51</v>
      </c>
      <c r="D16" s="247"/>
      <c r="E16" s="247"/>
      <c r="F16" s="247"/>
      <c r="G16" s="247"/>
      <c r="H16" s="249">
        <f>AE8</f>
        <v>2</v>
      </c>
      <c r="I16" s="185"/>
      <c r="J16" s="23" t="str">
        <f>IF(ISBLANK(O77),"",IF(H16&gt;K16,"○",IF(H16&lt;K16,"×","△")))</f>
        <v>○</v>
      </c>
      <c r="K16" s="185">
        <f>AB8</f>
        <v>1</v>
      </c>
      <c r="L16" s="252"/>
      <c r="M16" s="249">
        <f>AE10</f>
        <v>1</v>
      </c>
      <c r="N16" s="185"/>
      <c r="O16" s="23" t="str">
        <f>IF(ISBLANK(O53),"",IF(M16&gt;P16,"○",IF(M16&lt;P16,"×","△")))</f>
        <v>△</v>
      </c>
      <c r="P16" s="185">
        <f>AB10</f>
        <v>1</v>
      </c>
      <c r="Q16" s="252"/>
      <c r="R16" s="249">
        <f>AE12</f>
        <v>1</v>
      </c>
      <c r="S16" s="185"/>
      <c r="T16" s="23" t="str">
        <f>IF(ISBLANK(O61),"",IF(R16&gt;U16,"○",IF(R16&lt;U16,"×","△")))</f>
        <v>○</v>
      </c>
      <c r="U16" s="185">
        <f>AB12</f>
        <v>0</v>
      </c>
      <c r="V16" s="252"/>
      <c r="W16" s="249">
        <f>AE14</f>
        <v>0</v>
      </c>
      <c r="X16" s="185"/>
      <c r="Y16" s="23" t="str">
        <f>IF(ISBLANK(O63),"",IF(W16&gt;Z16,"○",IF(W16&lt;Z16,"×","△")))</f>
        <v>×</v>
      </c>
      <c r="Z16" s="185">
        <f>AB14</f>
        <v>3</v>
      </c>
      <c r="AA16" s="252"/>
      <c r="AB16" s="258"/>
      <c r="AC16" s="259"/>
      <c r="AD16" s="259"/>
      <c r="AE16" s="259"/>
      <c r="AF16" s="260"/>
      <c r="AG16" s="249">
        <f>IF(ISBLANK(O49),"",O49)</f>
        <v>3</v>
      </c>
      <c r="AH16" s="185"/>
      <c r="AI16" s="23" t="str">
        <f>IF(ISBLANK(O49),"",IF(AG16&gt;AJ16,"○",IF(AG16&lt;AJ16,"×","△")))</f>
        <v>○</v>
      </c>
      <c r="AJ16" s="185">
        <f>IF(ISBLANK(S49),"",S49)</f>
        <v>2</v>
      </c>
      <c r="AK16" s="252"/>
      <c r="AL16" s="222"/>
      <c r="AM16" s="223"/>
      <c r="AN16" s="28"/>
      <c r="AO16" s="223"/>
      <c r="AP16" s="226"/>
      <c r="AQ16" s="177">
        <f>IF(ISBLANK($O$45),"",SUM(BD16*3+BE16))</f>
        <v>10</v>
      </c>
      <c r="AR16" s="179"/>
      <c r="AS16" s="177">
        <f>IF(ISBLANK($O$45),"",SUM(H16)+SUM(M16)+SUM(R16)+SUM(W16)+SUM(AB16)+SUM(AG16)+SUM(AL16))</f>
        <v>7</v>
      </c>
      <c r="AT16" s="179"/>
      <c r="AU16" s="177">
        <f>IF(ISBLANK($O$45),"",SUM(K16)+SUM(P16)+SUM(U16)+SUM(Z16)+SUM(AE16)+SUM(AJ16)+SUM(AO16))</f>
        <v>7</v>
      </c>
      <c r="AV16" s="179"/>
      <c r="AW16" s="177">
        <f>IF(ISBLANK(O45),"",AS16-AU16)</f>
        <v>0</v>
      </c>
      <c r="AX16" s="178"/>
      <c r="AY16" s="179"/>
      <c r="AZ16" s="264">
        <f>IF(ISBLANK($S$81),"",RANK($BF$8:$BF$19,$BF$8:$BF$19))</f>
        <v>3</v>
      </c>
      <c r="BA16" s="264"/>
      <c r="BB16" s="217">
        <f>IF(ISBLANK(O49),"",AQ16*10000+AW16*100+AS16)</f>
        <v>100007</v>
      </c>
      <c r="BD16" s="218">
        <f>COUNTIF(H16:AP17,"○")</f>
        <v>3</v>
      </c>
      <c r="BE16" s="218">
        <f>COUNTIF(H16:AP17,"△")</f>
        <v>1</v>
      </c>
      <c r="BF16" s="218">
        <f>SUM(AQ16*10000+AW16*100+AS16)</f>
        <v>100007</v>
      </c>
      <c r="BI16" s="183"/>
      <c r="BJ16" s="183"/>
      <c r="BK16" s="183"/>
      <c r="BL16" s="21"/>
    </row>
    <row r="17" spans="2:64" ht="10.5" customHeight="1" x14ac:dyDescent="0.15">
      <c r="B17" s="246"/>
      <c r="C17" s="248"/>
      <c r="D17" s="248"/>
      <c r="E17" s="248"/>
      <c r="F17" s="248"/>
      <c r="G17" s="248"/>
      <c r="H17" s="250"/>
      <c r="I17" s="251"/>
      <c r="J17" s="57"/>
      <c r="K17" s="251"/>
      <c r="L17" s="253"/>
      <c r="M17" s="250"/>
      <c r="N17" s="251"/>
      <c r="O17" s="57"/>
      <c r="P17" s="251"/>
      <c r="Q17" s="253"/>
      <c r="R17" s="250"/>
      <c r="S17" s="251"/>
      <c r="T17" s="57"/>
      <c r="U17" s="251"/>
      <c r="V17" s="253"/>
      <c r="W17" s="250"/>
      <c r="X17" s="251"/>
      <c r="Y17" s="57"/>
      <c r="Z17" s="251"/>
      <c r="AA17" s="253"/>
      <c r="AB17" s="261"/>
      <c r="AC17" s="262"/>
      <c r="AD17" s="262"/>
      <c r="AE17" s="262"/>
      <c r="AF17" s="263"/>
      <c r="AG17" s="250"/>
      <c r="AH17" s="251"/>
      <c r="AI17" s="6"/>
      <c r="AJ17" s="251"/>
      <c r="AK17" s="253"/>
      <c r="AL17" s="224"/>
      <c r="AM17" s="225"/>
      <c r="AN17" s="29"/>
      <c r="AO17" s="225"/>
      <c r="AP17" s="227"/>
      <c r="AQ17" s="180"/>
      <c r="AR17" s="182"/>
      <c r="AS17" s="180"/>
      <c r="AT17" s="182"/>
      <c r="AU17" s="180"/>
      <c r="AV17" s="182"/>
      <c r="AW17" s="180"/>
      <c r="AX17" s="181"/>
      <c r="AY17" s="182"/>
      <c r="AZ17" s="264"/>
      <c r="BA17" s="264"/>
      <c r="BB17" s="217"/>
      <c r="BD17" s="218"/>
      <c r="BE17" s="218"/>
      <c r="BF17" s="218"/>
      <c r="BI17" s="183"/>
      <c r="BJ17" s="183"/>
      <c r="BK17" s="183"/>
      <c r="BL17" s="21"/>
    </row>
    <row r="18" spans="2:64" ht="10.5" customHeight="1" thickBot="1" x14ac:dyDescent="0.2">
      <c r="B18" s="246">
        <v>6</v>
      </c>
      <c r="C18" s="247" t="s">
        <v>52</v>
      </c>
      <c r="D18" s="247"/>
      <c r="E18" s="247"/>
      <c r="F18" s="247"/>
      <c r="G18" s="247"/>
      <c r="H18" s="249">
        <f>AJ8</f>
        <v>6</v>
      </c>
      <c r="I18" s="185"/>
      <c r="J18" s="23" t="str">
        <f>IF(ISBLANK(O61),"",IF(H18&gt;K18,"○",IF(H18&lt;K18,"×","△")))</f>
        <v>○</v>
      </c>
      <c r="K18" s="185">
        <f>AG8</f>
        <v>1</v>
      </c>
      <c r="L18" s="252"/>
      <c r="M18" s="249">
        <f>AJ10</f>
        <v>3</v>
      </c>
      <c r="N18" s="185"/>
      <c r="O18" s="23" t="str">
        <f>IF(ISBLANK(O63),"",IF(M18&gt;P18,"○",IF(M18&lt;P18,"×","△")))</f>
        <v>×</v>
      </c>
      <c r="P18" s="185">
        <f>AG10</f>
        <v>4</v>
      </c>
      <c r="Q18" s="252"/>
      <c r="R18" s="249">
        <f>AJ12</f>
        <v>1</v>
      </c>
      <c r="S18" s="185"/>
      <c r="T18" s="23" t="str">
        <f>IF(ISBLANK(O81),"",IF(R18&gt;U18,"○",IF(R18&lt;U18,"×","△")))</f>
        <v>×</v>
      </c>
      <c r="U18" s="185">
        <f>AG12</f>
        <v>4</v>
      </c>
      <c r="V18" s="252"/>
      <c r="W18" s="249">
        <f>AJ14</f>
        <v>1</v>
      </c>
      <c r="X18" s="185"/>
      <c r="Y18" s="23" t="str">
        <f>IF(ISBLANK(O55),"",IF(W18&gt;Z18,"○",IF(W18&lt;Z18,"×","△")))</f>
        <v>△</v>
      </c>
      <c r="Z18" s="185">
        <f>AG14</f>
        <v>1</v>
      </c>
      <c r="AA18" s="252"/>
      <c r="AB18" s="249">
        <f>IF(ISBLANK(S49),"",S49)</f>
        <v>2</v>
      </c>
      <c r="AC18" s="185"/>
      <c r="AD18" s="23" t="str">
        <f>IF(ISBLANK(O49),"",IF(AB18&gt;AE18,"○",IF(AB18&lt;AE18,"×","△")))</f>
        <v>×</v>
      </c>
      <c r="AE18" s="254">
        <f>AG16</f>
        <v>3</v>
      </c>
      <c r="AF18" s="255"/>
      <c r="AG18" s="258"/>
      <c r="AH18" s="259"/>
      <c r="AI18" s="259"/>
      <c r="AJ18" s="259"/>
      <c r="AK18" s="260"/>
      <c r="AL18" s="222"/>
      <c r="AM18" s="223"/>
      <c r="AN18" s="28"/>
      <c r="AO18" s="223"/>
      <c r="AP18" s="226"/>
      <c r="AQ18" s="177">
        <f>IF(ISBLANK($O$45),"",SUM(BD18*3+BE18))</f>
        <v>4</v>
      </c>
      <c r="AR18" s="179"/>
      <c r="AS18" s="177">
        <f>IF(ISBLANK($O$45),"",SUM(H18)+SUM(M18)+SUM(R18)+SUM(W18)+SUM(AB18)+SUM(AG18)+SUM(AL18))</f>
        <v>13</v>
      </c>
      <c r="AT18" s="179"/>
      <c r="AU18" s="177">
        <f>IF(ISBLANK($O$45),"",SUM(K18)+SUM(P18)+SUM(U18)+SUM(Z18)+SUM(AE18)+SUM(AJ18)+SUM(AO18))</f>
        <v>13</v>
      </c>
      <c r="AV18" s="179"/>
      <c r="AW18" s="177">
        <f>IF(ISBLANK(O45),"",AS18-AU18)</f>
        <v>0</v>
      </c>
      <c r="AX18" s="178"/>
      <c r="AY18" s="179"/>
      <c r="AZ18" s="264">
        <f>IF(ISBLANK($S$81),"",RANK($BF$8:$BF$19,$BF$8:$BF$19))</f>
        <v>5</v>
      </c>
      <c r="BA18" s="264"/>
      <c r="BB18" s="217">
        <f>IF(ISBLANK(S49),"",AQ18*10000+AW18*100+AS18)</f>
        <v>40013</v>
      </c>
      <c r="BD18" s="218">
        <f>COUNTIF(H18:AP19,"○")</f>
        <v>1</v>
      </c>
      <c r="BE18" s="218">
        <f>COUNTIF(H18:AP19,"△")</f>
        <v>1</v>
      </c>
      <c r="BF18" s="218">
        <f>SUM(AQ18*10000+AW18*100+AS18)</f>
        <v>40013</v>
      </c>
      <c r="BI18" s="183"/>
      <c r="BJ18" s="183"/>
      <c r="BK18" s="183"/>
      <c r="BL18" s="21"/>
    </row>
    <row r="19" spans="2:64" ht="10.5" customHeight="1" x14ac:dyDescent="0.15">
      <c r="B19" s="246"/>
      <c r="C19" s="248"/>
      <c r="D19" s="248"/>
      <c r="E19" s="248"/>
      <c r="F19" s="248"/>
      <c r="G19" s="248"/>
      <c r="H19" s="250"/>
      <c r="I19" s="251"/>
      <c r="J19" s="57"/>
      <c r="K19" s="251"/>
      <c r="L19" s="253"/>
      <c r="M19" s="250"/>
      <c r="N19" s="251"/>
      <c r="O19" s="57"/>
      <c r="P19" s="251"/>
      <c r="Q19" s="253"/>
      <c r="R19" s="250"/>
      <c r="S19" s="251"/>
      <c r="T19" s="57"/>
      <c r="U19" s="251"/>
      <c r="V19" s="253"/>
      <c r="W19" s="250"/>
      <c r="X19" s="251"/>
      <c r="Y19" s="57"/>
      <c r="Z19" s="251"/>
      <c r="AA19" s="253"/>
      <c r="AB19" s="250"/>
      <c r="AC19" s="251"/>
      <c r="AD19" s="57"/>
      <c r="AE19" s="256"/>
      <c r="AF19" s="257"/>
      <c r="AG19" s="261"/>
      <c r="AH19" s="262"/>
      <c r="AI19" s="262"/>
      <c r="AJ19" s="262"/>
      <c r="AK19" s="263"/>
      <c r="AL19" s="224"/>
      <c r="AM19" s="225"/>
      <c r="AN19" s="29"/>
      <c r="AO19" s="225"/>
      <c r="AP19" s="227"/>
      <c r="AQ19" s="180"/>
      <c r="AR19" s="182"/>
      <c r="AS19" s="180"/>
      <c r="AT19" s="182"/>
      <c r="AU19" s="180"/>
      <c r="AV19" s="182"/>
      <c r="AW19" s="180"/>
      <c r="AX19" s="181"/>
      <c r="AY19" s="182"/>
      <c r="AZ19" s="264"/>
      <c r="BA19" s="264"/>
      <c r="BB19" s="217"/>
      <c r="BD19" s="218"/>
      <c r="BE19" s="218"/>
      <c r="BF19" s="218"/>
      <c r="BI19" s="183"/>
      <c r="BJ19" s="183"/>
      <c r="BK19" s="183"/>
      <c r="BL19" s="21"/>
    </row>
    <row r="20" spans="2:64" ht="10.5" customHeight="1" thickBot="1" x14ac:dyDescent="0.2">
      <c r="B20" s="219"/>
      <c r="C20" s="220"/>
      <c r="D20" s="220"/>
      <c r="E20" s="220"/>
      <c r="F20" s="220"/>
      <c r="G20" s="220"/>
      <c r="H20" s="222"/>
      <c r="I20" s="223"/>
      <c r="J20" s="28"/>
      <c r="K20" s="223"/>
      <c r="L20" s="226"/>
      <c r="M20" s="222"/>
      <c r="N20" s="223"/>
      <c r="O20" s="28"/>
      <c r="P20" s="223"/>
      <c r="Q20" s="226"/>
      <c r="R20" s="222"/>
      <c r="S20" s="223"/>
      <c r="T20" s="28"/>
      <c r="U20" s="223"/>
      <c r="V20" s="226"/>
      <c r="W20" s="222"/>
      <c r="X20" s="223"/>
      <c r="Y20" s="28"/>
      <c r="Z20" s="223"/>
      <c r="AA20" s="226"/>
      <c r="AB20" s="228"/>
      <c r="AC20" s="229"/>
      <c r="AD20" s="28"/>
      <c r="AE20" s="229"/>
      <c r="AF20" s="232"/>
      <c r="AG20" s="222"/>
      <c r="AH20" s="223"/>
      <c r="AI20" s="28"/>
      <c r="AJ20" s="223"/>
      <c r="AK20" s="226"/>
      <c r="AL20" s="234"/>
      <c r="AM20" s="235"/>
      <c r="AN20" s="235"/>
      <c r="AO20" s="235"/>
      <c r="AP20" s="236"/>
      <c r="AQ20" s="191"/>
      <c r="AR20" s="192"/>
      <c r="AS20" s="191"/>
      <c r="AT20" s="192"/>
      <c r="AU20" s="191"/>
      <c r="AV20" s="192"/>
      <c r="AW20" s="191"/>
      <c r="AX20" s="240"/>
      <c r="AY20" s="192"/>
      <c r="AZ20" s="242"/>
      <c r="BA20" s="243"/>
      <c r="BB20" s="217">
        <f>IF(ISBLANK(S51),"",AQ20*10000+AW20*100+AS20)</f>
        <v>0</v>
      </c>
      <c r="BD20" s="218">
        <f>COUNTIF(H20:AP21,"○")</f>
        <v>0</v>
      </c>
      <c r="BE20" s="218">
        <f>COUNTIF(H20:AP21,"△")</f>
        <v>0</v>
      </c>
      <c r="BF20" s="218">
        <f>SUM(AQ20*10000+AW20*100+AS20)</f>
        <v>0</v>
      </c>
      <c r="BI20" s="183"/>
      <c r="BJ20" s="183"/>
      <c r="BK20" s="183"/>
      <c r="BL20" s="21"/>
    </row>
    <row r="21" spans="2:64" ht="10.5" customHeight="1" x14ac:dyDescent="0.15">
      <c r="B21" s="219"/>
      <c r="C21" s="221"/>
      <c r="D21" s="221"/>
      <c r="E21" s="221"/>
      <c r="F21" s="221"/>
      <c r="G21" s="221"/>
      <c r="H21" s="224"/>
      <c r="I21" s="225"/>
      <c r="J21" s="56"/>
      <c r="K21" s="225"/>
      <c r="L21" s="227"/>
      <c r="M21" s="224"/>
      <c r="N21" s="225"/>
      <c r="O21" s="56"/>
      <c r="P21" s="225"/>
      <c r="Q21" s="227"/>
      <c r="R21" s="224"/>
      <c r="S21" s="225"/>
      <c r="T21" s="56"/>
      <c r="U21" s="225"/>
      <c r="V21" s="227"/>
      <c r="W21" s="224"/>
      <c r="X21" s="225"/>
      <c r="Y21" s="56"/>
      <c r="Z21" s="225"/>
      <c r="AA21" s="227"/>
      <c r="AB21" s="230"/>
      <c r="AC21" s="231"/>
      <c r="AD21" s="56"/>
      <c r="AE21" s="231"/>
      <c r="AF21" s="233"/>
      <c r="AG21" s="224"/>
      <c r="AH21" s="225"/>
      <c r="AI21" s="56"/>
      <c r="AJ21" s="225"/>
      <c r="AK21" s="227"/>
      <c r="AL21" s="237"/>
      <c r="AM21" s="238"/>
      <c r="AN21" s="238"/>
      <c r="AO21" s="238"/>
      <c r="AP21" s="239"/>
      <c r="AQ21" s="193"/>
      <c r="AR21" s="194"/>
      <c r="AS21" s="193"/>
      <c r="AT21" s="194"/>
      <c r="AU21" s="193"/>
      <c r="AV21" s="194"/>
      <c r="AW21" s="193"/>
      <c r="AX21" s="241"/>
      <c r="AY21" s="194"/>
      <c r="AZ21" s="244"/>
      <c r="BA21" s="245"/>
      <c r="BB21" s="217"/>
      <c r="BD21" s="218"/>
      <c r="BE21" s="218"/>
      <c r="BF21" s="218"/>
      <c r="BI21" s="183"/>
      <c r="BJ21" s="183"/>
      <c r="BK21" s="183"/>
      <c r="BL21" s="21"/>
    </row>
    <row r="22" spans="2:64" ht="15.75" customHeight="1" x14ac:dyDescent="0.15">
      <c r="B22" s="58"/>
      <c r="C22" s="8"/>
      <c r="D22" s="8"/>
      <c r="E22" s="8"/>
      <c r="F22" s="8"/>
      <c r="G22" s="8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5"/>
      <c r="AM22" s="185"/>
      <c r="AN22" s="185"/>
      <c r="AO22" s="185"/>
      <c r="AP22" s="185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</row>
    <row r="23" spans="2:64" ht="10.5" customHeight="1" x14ac:dyDescent="0.15">
      <c r="B23" s="201" t="str">
        <f>IF(ISBLANK(K2),"",K2)</f>
        <v>Ｃ</v>
      </c>
      <c r="C23" s="202"/>
      <c r="D23" s="203"/>
      <c r="E23" s="207" t="s">
        <v>15</v>
      </c>
      <c r="F23" s="208"/>
      <c r="G23" s="208"/>
      <c r="H23" s="168" t="s">
        <v>62</v>
      </c>
      <c r="I23" s="168"/>
      <c r="J23" s="168"/>
      <c r="K23" s="168"/>
      <c r="L23" s="168"/>
      <c r="M23" s="168"/>
      <c r="N23" s="168"/>
      <c r="O23" s="168"/>
      <c r="P23" s="168"/>
      <c r="Q23" s="168"/>
      <c r="R23" s="186" t="s">
        <v>16</v>
      </c>
      <c r="S23" s="186"/>
      <c r="T23" s="186"/>
      <c r="U23" s="170">
        <v>12</v>
      </c>
      <c r="V23" s="170"/>
      <c r="W23" s="170"/>
      <c r="X23" s="186" t="s">
        <v>17</v>
      </c>
      <c r="Y23" s="186"/>
      <c r="Z23" s="186"/>
      <c r="AA23" s="170">
        <v>22</v>
      </c>
      <c r="AB23" s="170"/>
      <c r="AC23" s="170"/>
      <c r="AD23" s="186" t="s">
        <v>11</v>
      </c>
      <c r="AE23" s="186"/>
      <c r="AF23" s="186"/>
      <c r="AG23" s="170">
        <v>5</v>
      </c>
      <c r="AH23" s="170"/>
      <c r="AI23" s="170"/>
      <c r="AJ23" s="186" t="s">
        <v>18</v>
      </c>
      <c r="AK23" s="186"/>
      <c r="AL23" s="186"/>
      <c r="AM23" s="170">
        <v>17</v>
      </c>
      <c r="AN23" s="170"/>
      <c r="AO23" s="170"/>
      <c r="BI23" s="51"/>
      <c r="BJ23" s="51"/>
      <c r="BK23" s="51"/>
    </row>
    <row r="24" spans="2:64" ht="10.5" customHeight="1" x14ac:dyDescent="0.15">
      <c r="B24" s="204"/>
      <c r="C24" s="205"/>
      <c r="D24" s="206"/>
      <c r="E24" s="209"/>
      <c r="F24" s="210"/>
      <c r="G24" s="210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86"/>
      <c r="S24" s="186"/>
      <c r="T24" s="186"/>
      <c r="U24" s="170"/>
      <c r="V24" s="170"/>
      <c r="W24" s="170"/>
      <c r="X24" s="186"/>
      <c r="Y24" s="186"/>
      <c r="Z24" s="186"/>
      <c r="AA24" s="170"/>
      <c r="AB24" s="170"/>
      <c r="AC24" s="170"/>
      <c r="AD24" s="186"/>
      <c r="AE24" s="186"/>
      <c r="AF24" s="186"/>
      <c r="AG24" s="170"/>
      <c r="AH24" s="170"/>
      <c r="AI24" s="170"/>
      <c r="AJ24" s="186"/>
      <c r="AK24" s="186"/>
      <c r="AL24" s="186"/>
      <c r="AM24" s="170"/>
      <c r="AN24" s="170"/>
      <c r="AO24" s="170"/>
      <c r="BI24" s="51"/>
      <c r="BJ24" s="51"/>
      <c r="BK24" s="51"/>
    </row>
    <row r="25" spans="2:64" ht="10.5" customHeight="1" x14ac:dyDescent="0.15">
      <c r="B25" s="204"/>
      <c r="C25" s="205"/>
      <c r="D25" s="206"/>
      <c r="E25" s="187" t="s">
        <v>19</v>
      </c>
      <c r="F25" s="188"/>
      <c r="G25" s="188"/>
      <c r="H25" s="168" t="s">
        <v>64</v>
      </c>
      <c r="I25" s="168"/>
      <c r="J25" s="168"/>
      <c r="K25" s="168"/>
      <c r="L25" s="168"/>
      <c r="M25" s="168"/>
      <c r="N25" s="168"/>
      <c r="O25" s="168"/>
      <c r="P25" s="168"/>
      <c r="Q25" s="168"/>
      <c r="R25" s="176" t="s">
        <v>16</v>
      </c>
      <c r="S25" s="176"/>
      <c r="T25" s="176"/>
      <c r="U25" s="170">
        <v>10</v>
      </c>
      <c r="V25" s="170"/>
      <c r="W25" s="170"/>
      <c r="X25" s="176" t="s">
        <v>17</v>
      </c>
      <c r="Y25" s="176"/>
      <c r="Z25" s="176"/>
      <c r="AA25" s="170">
        <v>22</v>
      </c>
      <c r="AB25" s="170"/>
      <c r="AC25" s="170"/>
      <c r="AD25" s="176" t="s">
        <v>11</v>
      </c>
      <c r="AE25" s="176"/>
      <c r="AF25" s="176"/>
      <c r="AG25" s="170">
        <v>4</v>
      </c>
      <c r="AH25" s="170"/>
      <c r="AI25" s="170"/>
      <c r="AJ25" s="176" t="s">
        <v>18</v>
      </c>
      <c r="AK25" s="176"/>
      <c r="AL25" s="176"/>
      <c r="AM25" s="170">
        <v>18</v>
      </c>
      <c r="AN25" s="170"/>
      <c r="AO25" s="170"/>
      <c r="BI25" s="51"/>
      <c r="BJ25" s="51"/>
      <c r="BK25" s="51"/>
    </row>
    <row r="26" spans="2:64" ht="10.5" customHeight="1" x14ac:dyDescent="0.15">
      <c r="B26" s="195" t="s">
        <v>0</v>
      </c>
      <c r="C26" s="196"/>
      <c r="D26" s="197"/>
      <c r="E26" s="189"/>
      <c r="F26" s="190"/>
      <c r="G26" s="190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76"/>
      <c r="S26" s="176"/>
      <c r="T26" s="176"/>
      <c r="U26" s="170"/>
      <c r="V26" s="170"/>
      <c r="W26" s="170"/>
      <c r="X26" s="176"/>
      <c r="Y26" s="176"/>
      <c r="Z26" s="176"/>
      <c r="AA26" s="170"/>
      <c r="AB26" s="170"/>
      <c r="AC26" s="170"/>
      <c r="AD26" s="176"/>
      <c r="AE26" s="176"/>
      <c r="AF26" s="176"/>
      <c r="AG26" s="170"/>
      <c r="AH26" s="170"/>
      <c r="AI26" s="170"/>
      <c r="AJ26" s="176"/>
      <c r="AK26" s="176"/>
      <c r="AL26" s="176"/>
      <c r="AM26" s="170"/>
      <c r="AN26" s="170"/>
      <c r="AO26" s="170"/>
      <c r="BD26" s="143"/>
      <c r="BE26" s="143"/>
      <c r="BF26" s="143"/>
      <c r="BG26" s="21"/>
      <c r="BH26" s="21"/>
      <c r="BI26" s="143"/>
      <c r="BJ26" s="143"/>
      <c r="BK26" s="143"/>
      <c r="BL26" s="143"/>
    </row>
    <row r="27" spans="2:64" ht="10.5" customHeight="1" x14ac:dyDescent="0.15">
      <c r="B27" s="195"/>
      <c r="C27" s="196"/>
      <c r="D27" s="197"/>
      <c r="E27" s="164" t="s">
        <v>20</v>
      </c>
      <c r="F27" s="165"/>
      <c r="G27" s="165"/>
      <c r="H27" s="168" t="s">
        <v>65</v>
      </c>
      <c r="I27" s="168"/>
      <c r="J27" s="168"/>
      <c r="K27" s="168"/>
      <c r="L27" s="168"/>
      <c r="M27" s="168"/>
      <c r="N27" s="168"/>
      <c r="O27" s="168"/>
      <c r="P27" s="168"/>
      <c r="Q27" s="168"/>
      <c r="R27" s="169" t="s">
        <v>16</v>
      </c>
      <c r="S27" s="169"/>
      <c r="T27" s="169"/>
      <c r="U27" s="170">
        <v>10</v>
      </c>
      <c r="V27" s="170"/>
      <c r="W27" s="170"/>
      <c r="X27" s="169" t="s">
        <v>17</v>
      </c>
      <c r="Y27" s="169"/>
      <c r="Z27" s="169"/>
      <c r="AA27" s="170">
        <v>7</v>
      </c>
      <c r="AB27" s="170"/>
      <c r="AC27" s="170"/>
      <c r="AD27" s="169" t="s">
        <v>11</v>
      </c>
      <c r="AE27" s="169"/>
      <c r="AF27" s="169"/>
      <c r="AG27" s="170">
        <v>7</v>
      </c>
      <c r="AH27" s="170"/>
      <c r="AI27" s="170"/>
      <c r="AJ27" s="169" t="s">
        <v>18</v>
      </c>
      <c r="AK27" s="169"/>
      <c r="AL27" s="169"/>
      <c r="AM27" s="211">
        <v>0</v>
      </c>
      <c r="AN27" s="212"/>
      <c r="AO27" s="213"/>
      <c r="AP27" s="171">
        <v>0</v>
      </c>
      <c r="AQ27" s="173" t="s">
        <v>14</v>
      </c>
      <c r="AR27" s="173" t="e">
        <v>#VALUE!</v>
      </c>
      <c r="AS27" s="175"/>
      <c r="AT27" s="175"/>
      <c r="AU27" s="175"/>
      <c r="AV27" s="175"/>
      <c r="AW27" s="175"/>
      <c r="AX27" s="175"/>
      <c r="AY27" s="175"/>
      <c r="AZ27" s="175"/>
      <c r="BA27" s="175"/>
      <c r="BD27" s="143"/>
      <c r="BE27" s="143"/>
      <c r="BF27" s="143"/>
      <c r="BG27" s="21"/>
      <c r="BH27" s="21"/>
      <c r="BI27" s="143"/>
      <c r="BJ27" s="143"/>
      <c r="BK27" s="143"/>
      <c r="BL27" s="143"/>
    </row>
    <row r="28" spans="2:64" ht="10.5" customHeight="1" x14ac:dyDescent="0.15">
      <c r="B28" s="198"/>
      <c r="C28" s="199"/>
      <c r="D28" s="200"/>
      <c r="E28" s="166"/>
      <c r="F28" s="167"/>
      <c r="G28" s="167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9"/>
      <c r="S28" s="169"/>
      <c r="T28" s="169"/>
      <c r="U28" s="170"/>
      <c r="V28" s="170"/>
      <c r="W28" s="170"/>
      <c r="X28" s="169"/>
      <c r="Y28" s="169"/>
      <c r="Z28" s="169"/>
      <c r="AA28" s="170"/>
      <c r="AB28" s="170"/>
      <c r="AC28" s="170"/>
      <c r="AD28" s="169"/>
      <c r="AE28" s="169"/>
      <c r="AF28" s="169"/>
      <c r="AG28" s="170"/>
      <c r="AH28" s="170"/>
      <c r="AI28" s="170"/>
      <c r="AJ28" s="169"/>
      <c r="AK28" s="169"/>
      <c r="AL28" s="169"/>
      <c r="AM28" s="214"/>
      <c r="AN28" s="215"/>
      <c r="AO28" s="216"/>
      <c r="AP28" s="172"/>
      <c r="AQ28" s="174"/>
      <c r="AR28" s="174"/>
      <c r="AS28" s="175"/>
      <c r="AT28" s="175"/>
      <c r="AU28" s="175"/>
      <c r="AV28" s="175"/>
      <c r="AW28" s="175"/>
      <c r="AX28" s="175"/>
      <c r="AY28" s="175"/>
      <c r="AZ28" s="175"/>
      <c r="BA28" s="175"/>
      <c r="BD28" s="143"/>
      <c r="BE28" s="143"/>
      <c r="BF28" s="143"/>
      <c r="BG28" s="21"/>
      <c r="BH28" s="21"/>
      <c r="BI28" s="143"/>
      <c r="BJ28" s="143"/>
      <c r="BK28" s="143"/>
      <c r="BL28" s="143"/>
    </row>
    <row r="29" spans="2:64" ht="7.5" customHeight="1" x14ac:dyDescent="0.15">
      <c r="B29" s="158"/>
      <c r="C29" s="158"/>
      <c r="D29" s="158"/>
      <c r="E29" s="158"/>
      <c r="F29" s="158"/>
      <c r="G29" s="158"/>
      <c r="H29" s="160"/>
      <c r="I29" s="161"/>
      <c r="J29" s="55"/>
      <c r="K29" s="153"/>
      <c r="L29" s="154"/>
      <c r="M29" s="153"/>
      <c r="N29" s="154"/>
      <c r="O29" s="55"/>
      <c r="P29" s="153"/>
      <c r="Q29" s="154"/>
      <c r="R29" s="153"/>
      <c r="S29" s="154"/>
      <c r="T29" s="55"/>
      <c r="U29" s="153"/>
      <c r="V29" s="154"/>
      <c r="W29" s="153"/>
      <c r="X29" s="154"/>
      <c r="Y29" s="55"/>
      <c r="Z29" s="153"/>
      <c r="AA29" s="154"/>
      <c r="AB29" s="153"/>
      <c r="AC29" s="154"/>
      <c r="AD29" s="55"/>
      <c r="AE29" s="153"/>
      <c r="AF29" s="154"/>
      <c r="AG29" s="153"/>
      <c r="AH29" s="154"/>
      <c r="AI29" s="55"/>
      <c r="AJ29" s="153"/>
      <c r="AK29" s="154"/>
      <c r="AL29" s="153"/>
      <c r="AM29" s="154"/>
      <c r="AN29" s="55"/>
      <c r="AO29" s="153"/>
      <c r="AP29" s="157"/>
      <c r="AQ29" s="52"/>
      <c r="AR29" s="52"/>
      <c r="AS29" s="52"/>
      <c r="AT29" s="31"/>
      <c r="AV29" s="31"/>
      <c r="AW29" s="31"/>
      <c r="AX29" s="31"/>
      <c r="AY29" s="31"/>
      <c r="AZ29" s="31"/>
      <c r="BA29" s="31"/>
      <c r="BB29" s="31"/>
      <c r="BD29" s="149"/>
      <c r="BE29" s="149"/>
      <c r="BF29" s="149"/>
      <c r="BG29" s="21"/>
      <c r="BH29" s="21"/>
      <c r="BI29" s="148"/>
      <c r="BJ29" s="148"/>
      <c r="BK29" s="149"/>
      <c r="BL29" s="21"/>
    </row>
    <row r="30" spans="2:64" ht="7.5" customHeight="1" x14ac:dyDescent="0.15">
      <c r="B30" s="159"/>
      <c r="C30" s="159"/>
      <c r="D30" s="159"/>
      <c r="E30" s="159"/>
      <c r="F30" s="159"/>
      <c r="G30" s="159"/>
      <c r="H30" s="162"/>
      <c r="I30" s="163"/>
      <c r="J30" s="24"/>
      <c r="K30" s="155"/>
      <c r="L30" s="156"/>
      <c r="M30" s="155"/>
      <c r="N30" s="156"/>
      <c r="O30" s="24"/>
      <c r="P30" s="155"/>
      <c r="Q30" s="156"/>
      <c r="R30" s="155"/>
      <c r="S30" s="156"/>
      <c r="T30" s="24"/>
      <c r="U30" s="155"/>
      <c r="V30" s="156"/>
      <c r="W30" s="155"/>
      <c r="X30" s="156"/>
      <c r="Y30" s="24"/>
      <c r="Z30" s="155"/>
      <c r="AA30" s="156"/>
      <c r="AB30" s="155"/>
      <c r="AC30" s="156"/>
      <c r="AD30" s="24"/>
      <c r="AE30" s="155"/>
      <c r="AF30" s="156"/>
      <c r="AG30" s="155"/>
      <c r="AH30" s="156"/>
      <c r="AI30" s="24"/>
      <c r="AJ30" s="155"/>
      <c r="AK30" s="156"/>
      <c r="AL30" s="155"/>
      <c r="AM30" s="156"/>
      <c r="AN30" s="24"/>
      <c r="AO30" s="155"/>
      <c r="AP30" s="156"/>
      <c r="AQ30" s="52"/>
      <c r="AR30" s="52"/>
      <c r="AS30" s="52"/>
      <c r="AT30" s="31"/>
      <c r="AU30" s="31"/>
      <c r="AV30" s="31"/>
      <c r="AW30" s="31"/>
      <c r="AX30" s="31"/>
      <c r="AY30" s="31"/>
      <c r="AZ30" s="31"/>
      <c r="BA30" s="31"/>
      <c r="BB30" s="31"/>
      <c r="BD30" s="149"/>
      <c r="BE30" s="149"/>
      <c r="BF30" s="149"/>
      <c r="BG30" s="21"/>
      <c r="BH30" s="21"/>
      <c r="BI30" s="148"/>
      <c r="BJ30" s="148"/>
      <c r="BK30" s="149"/>
      <c r="BL30" s="21"/>
    </row>
    <row r="31" spans="2:64" ht="7.5" customHeight="1" x14ac:dyDescent="0.15">
      <c r="B31" s="150" t="s">
        <v>21</v>
      </c>
      <c r="C31" s="150"/>
      <c r="D31" s="150"/>
      <c r="E31" s="151"/>
      <c r="F31" s="152"/>
      <c r="G31" s="152"/>
      <c r="H31" s="142" t="s">
        <v>26</v>
      </c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D31" s="21"/>
      <c r="BE31" s="21"/>
      <c r="BF31" s="21"/>
      <c r="BG31" s="21"/>
      <c r="BH31" s="21"/>
      <c r="BI31" s="141"/>
      <c r="BJ31" s="141"/>
      <c r="BK31" s="141"/>
      <c r="BL31" s="141"/>
    </row>
    <row r="32" spans="2:64" ht="7.5" customHeight="1" x14ac:dyDescent="0.15">
      <c r="B32" s="150"/>
      <c r="C32" s="150"/>
      <c r="D32" s="150"/>
      <c r="E32" s="152"/>
      <c r="F32" s="152"/>
      <c r="G32" s="15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D32" s="21"/>
      <c r="BE32" s="21"/>
      <c r="BF32" s="21"/>
      <c r="BG32" s="21"/>
      <c r="BH32" s="21"/>
      <c r="BI32" s="141"/>
      <c r="BJ32" s="141"/>
      <c r="BK32" s="141"/>
      <c r="BL32" s="141"/>
    </row>
    <row r="33" spans="2:64" ht="7.5" customHeight="1" x14ac:dyDescent="0.15">
      <c r="B33" s="150"/>
      <c r="C33" s="150"/>
      <c r="D33" s="150"/>
      <c r="E33" s="152"/>
      <c r="F33" s="152"/>
      <c r="G33" s="152"/>
      <c r="H33" s="142" t="s">
        <v>27</v>
      </c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D33" s="21"/>
      <c r="BE33" s="21"/>
      <c r="BF33" s="21"/>
      <c r="BG33" s="51"/>
      <c r="BH33" s="143"/>
      <c r="BI33" s="143"/>
      <c r="BJ33" s="143"/>
      <c r="BK33" s="143"/>
      <c r="BL33" s="21"/>
    </row>
    <row r="34" spans="2:64" ht="7.5" customHeight="1" x14ac:dyDescent="0.15">
      <c r="B34" s="150"/>
      <c r="C34" s="150"/>
      <c r="D34" s="150"/>
      <c r="E34" s="152"/>
      <c r="F34" s="152"/>
      <c r="G34" s="15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D34" s="21"/>
      <c r="BE34" s="21"/>
      <c r="BF34" s="21"/>
      <c r="BG34" s="51"/>
      <c r="BH34" s="143"/>
      <c r="BI34" s="143"/>
      <c r="BJ34" s="143"/>
      <c r="BK34" s="143"/>
      <c r="BL34" s="21"/>
    </row>
    <row r="35" spans="2:64" ht="7.5" customHeight="1" x14ac:dyDescent="0.15">
      <c r="B35" s="150"/>
      <c r="C35" s="150"/>
      <c r="D35" s="150"/>
      <c r="E35" s="152"/>
      <c r="F35" s="152"/>
      <c r="G35" s="152"/>
      <c r="H35" s="142" t="s">
        <v>28</v>
      </c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</row>
    <row r="36" spans="2:64" ht="7.5" customHeight="1" x14ac:dyDescent="0.15">
      <c r="B36" s="150"/>
      <c r="C36" s="150"/>
      <c r="D36" s="150"/>
      <c r="E36" s="152"/>
      <c r="F36" s="152"/>
      <c r="G36" s="15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</row>
    <row r="37" spans="2:64" ht="7.5" customHeight="1" x14ac:dyDescent="0.15">
      <c r="B37" s="150"/>
      <c r="C37" s="150"/>
      <c r="D37" s="150"/>
      <c r="E37" s="152"/>
      <c r="F37" s="152"/>
      <c r="G37" s="152"/>
      <c r="H37" s="147" t="s">
        <v>29</v>
      </c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</row>
    <row r="38" spans="2:64" ht="7.5" customHeight="1" x14ac:dyDescent="0.15">
      <c r="B38" s="150"/>
      <c r="C38" s="150"/>
      <c r="D38" s="150"/>
      <c r="E38" s="152"/>
      <c r="F38" s="152"/>
      <c r="G38" s="152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</row>
    <row r="39" spans="2:64" ht="7.5" customHeight="1" x14ac:dyDescent="0.15">
      <c r="B39" s="150"/>
      <c r="C39" s="150"/>
      <c r="D39" s="150"/>
      <c r="E39" s="152"/>
      <c r="F39" s="152"/>
      <c r="G39" s="152"/>
      <c r="H39" s="144" t="s">
        <v>30</v>
      </c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</row>
    <row r="40" spans="2:64" ht="7.5" customHeight="1" x14ac:dyDescent="0.15">
      <c r="B40" s="150"/>
      <c r="C40" s="150"/>
      <c r="D40" s="150"/>
      <c r="E40" s="152"/>
      <c r="F40" s="152"/>
      <c r="G40" s="152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</row>
    <row r="41" spans="2:64" ht="9" customHeight="1" x14ac:dyDescent="0.15">
      <c r="B41" s="50"/>
      <c r="C41" s="50"/>
      <c r="D41" s="50"/>
      <c r="E41" s="10"/>
      <c r="F41" s="10"/>
      <c r="G41" s="1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46" t="s">
        <v>22</v>
      </c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</row>
    <row r="42" spans="2:64" ht="9" customHeight="1" x14ac:dyDescent="0.15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</row>
    <row r="43" spans="2:64" ht="10.5" customHeight="1" x14ac:dyDescent="0.15">
      <c r="B43" s="10"/>
      <c r="C43" s="139" t="s">
        <v>53</v>
      </c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3" t="s">
        <v>23</v>
      </c>
      <c r="AI43" s="103"/>
      <c r="AJ43" s="103"/>
      <c r="AK43" s="103"/>
      <c r="AL43" s="103"/>
      <c r="AM43" s="103"/>
      <c r="AN43" s="10"/>
      <c r="AO43" s="10"/>
      <c r="AP43" s="10"/>
      <c r="AQ43" s="10"/>
      <c r="AR43" s="103" t="s">
        <v>24</v>
      </c>
      <c r="AS43" s="103"/>
      <c r="AT43" s="103"/>
      <c r="AU43" s="103"/>
      <c r="AV43" s="103"/>
      <c r="AW43" s="103"/>
    </row>
    <row r="44" spans="2:64" ht="10.5" customHeight="1" x14ac:dyDescent="0.15">
      <c r="B44" s="1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2"/>
      <c r="AH44" s="103"/>
      <c r="AI44" s="103"/>
      <c r="AJ44" s="103"/>
      <c r="AK44" s="103"/>
      <c r="AL44" s="103"/>
      <c r="AM44" s="103"/>
      <c r="AN44" s="10"/>
      <c r="AO44" s="10"/>
      <c r="AP44" s="10"/>
      <c r="AQ44" s="10"/>
      <c r="AR44" s="103"/>
      <c r="AS44" s="103"/>
      <c r="AT44" s="103"/>
      <c r="AU44" s="103"/>
      <c r="AV44" s="103"/>
      <c r="AW44" s="103"/>
    </row>
    <row r="45" spans="2:64" ht="11.25" customHeight="1" x14ac:dyDescent="0.15">
      <c r="B45" s="103" t="s">
        <v>3</v>
      </c>
      <c r="C45" s="103"/>
      <c r="D45" s="135" ph="1">
        <v>0.375</v>
      </c>
      <c r="E45" s="136" ph="1"/>
      <c r="F45" s="136" ph="1"/>
      <c r="G45" s="136" ph="1"/>
      <c r="H45" s="136" ph="1"/>
      <c r="I45" s="98" t="str">
        <f>C8</f>
        <v>FC片岡</v>
      </c>
      <c r="J45" s="98"/>
      <c r="K45" s="98"/>
      <c r="L45" s="98"/>
      <c r="M45" s="98"/>
      <c r="N45" s="98"/>
      <c r="O45" s="97">
        <v>1</v>
      </c>
      <c r="P45" s="97"/>
      <c r="Q45" s="97"/>
      <c r="R45" s="39"/>
      <c r="S45" s="97">
        <v>4</v>
      </c>
      <c r="T45" s="97"/>
      <c r="U45" s="97"/>
      <c r="V45" s="98" t="str">
        <f>C10</f>
        <v>FC国府</v>
      </c>
      <c r="W45" s="98"/>
      <c r="X45" s="98"/>
      <c r="Y45" s="98"/>
      <c r="Z45" s="98"/>
      <c r="AA45" s="98"/>
      <c r="AB45" s="37"/>
      <c r="AC45" s="37"/>
      <c r="AD45" s="37"/>
      <c r="AE45" s="37"/>
      <c r="AF45" s="37"/>
      <c r="AG45" s="37"/>
      <c r="AH45" s="99" t="str">
        <f>C14</f>
        <v>ブルスト</v>
      </c>
      <c r="AI45" s="99"/>
      <c r="AJ45" s="99"/>
      <c r="AK45" s="99"/>
      <c r="AL45" s="99"/>
      <c r="AM45" s="99"/>
      <c r="AN45" s="48"/>
      <c r="AO45" s="48"/>
      <c r="AP45" s="48"/>
      <c r="AQ45" s="48"/>
      <c r="AR45" s="98" t="str">
        <f>C18</f>
        <v>かみさと</v>
      </c>
      <c r="AS45" s="98"/>
      <c r="AT45" s="98"/>
      <c r="AU45" s="98"/>
      <c r="AV45" s="98"/>
      <c r="AW45" s="98"/>
      <c r="BF45" s="38"/>
    </row>
    <row r="46" spans="2:64" ht="11.25" customHeight="1" x14ac:dyDescent="0.15">
      <c r="B46" s="103"/>
      <c r="C46" s="103"/>
      <c r="D46" s="136" ph="1"/>
      <c r="E46" s="136" ph="1"/>
      <c r="F46" s="136" ph="1"/>
      <c r="G46" s="136" ph="1"/>
      <c r="H46" s="136" ph="1"/>
      <c r="I46" s="98"/>
      <c r="J46" s="98"/>
      <c r="K46" s="98"/>
      <c r="L46" s="98"/>
      <c r="M46" s="98"/>
      <c r="N46" s="98"/>
      <c r="O46" s="97"/>
      <c r="P46" s="97"/>
      <c r="Q46" s="97"/>
      <c r="R46" s="41"/>
      <c r="S46" s="97"/>
      <c r="T46" s="97"/>
      <c r="U46" s="97"/>
      <c r="V46" s="98"/>
      <c r="W46" s="98"/>
      <c r="X46" s="98"/>
      <c r="Y46" s="98"/>
      <c r="Z46" s="98"/>
      <c r="AA46" s="98"/>
      <c r="AB46" s="37"/>
      <c r="AC46" s="37"/>
      <c r="AD46" s="37"/>
      <c r="AE46" s="37"/>
      <c r="AF46" s="37"/>
      <c r="AG46" s="37"/>
      <c r="AH46" s="99"/>
      <c r="AI46" s="99"/>
      <c r="AJ46" s="99"/>
      <c r="AK46" s="99"/>
      <c r="AL46" s="99"/>
      <c r="AM46" s="99"/>
      <c r="AN46" s="48"/>
      <c r="AO46" s="48"/>
      <c r="AP46" s="48"/>
      <c r="AQ46" s="48"/>
      <c r="AR46" s="98"/>
      <c r="AS46" s="98"/>
      <c r="AT46" s="98"/>
      <c r="AU46" s="98"/>
      <c r="AV46" s="98"/>
      <c r="AW46" s="98"/>
      <c r="BF46" s="38"/>
    </row>
    <row r="47" spans="2:64" ht="11.25" customHeight="1" x14ac:dyDescent="0.15">
      <c r="B47" s="103" t="s">
        <v>4</v>
      </c>
      <c r="C47" s="103"/>
      <c r="D47" s="104" ph="1">
        <v>0.41666666666666669</v>
      </c>
      <c r="E47" s="105" ph="1"/>
      <c r="F47" s="105" ph="1"/>
      <c r="G47" s="105" ph="1"/>
      <c r="H47" s="105" ph="1"/>
      <c r="I47" s="98" t="str">
        <f>C12</f>
        <v>片岡小SSS</v>
      </c>
      <c r="J47" s="98"/>
      <c r="K47" s="98"/>
      <c r="L47" s="98"/>
      <c r="M47" s="98"/>
      <c r="N47" s="98"/>
      <c r="O47" s="97">
        <v>3</v>
      </c>
      <c r="P47" s="97"/>
      <c r="Q47" s="97"/>
      <c r="R47" s="39"/>
      <c r="S47" s="97">
        <v>2</v>
      </c>
      <c r="T47" s="97"/>
      <c r="U47" s="97"/>
      <c r="V47" s="98" t="str">
        <f>C14</f>
        <v>ブルスト</v>
      </c>
      <c r="W47" s="98"/>
      <c r="X47" s="98"/>
      <c r="Y47" s="98"/>
      <c r="Z47" s="98"/>
      <c r="AA47" s="98"/>
      <c r="AB47" s="42"/>
      <c r="AC47" s="42"/>
      <c r="AD47" s="42"/>
      <c r="AE47" s="42"/>
      <c r="AF47" s="42"/>
      <c r="AG47" s="42"/>
      <c r="AH47" s="99" t="str">
        <f>C10</f>
        <v>FC国府</v>
      </c>
      <c r="AI47" s="99"/>
      <c r="AJ47" s="99"/>
      <c r="AK47" s="99"/>
      <c r="AL47" s="99"/>
      <c r="AM47" s="99"/>
      <c r="AN47" s="48"/>
      <c r="AO47" s="48"/>
      <c r="AP47" s="48"/>
      <c r="AQ47" s="48"/>
      <c r="AR47" s="98" t="str">
        <f>C8</f>
        <v>FC片岡</v>
      </c>
      <c r="AS47" s="98"/>
      <c r="AT47" s="98"/>
      <c r="AU47" s="98"/>
      <c r="AV47" s="98"/>
      <c r="AW47" s="98"/>
      <c r="BF47" s="38"/>
    </row>
    <row r="48" spans="2:64" ht="11.25" customHeight="1" x14ac:dyDescent="0.15">
      <c r="B48" s="103"/>
      <c r="C48" s="103"/>
      <c r="D48" s="105" ph="1"/>
      <c r="E48" s="105" ph="1"/>
      <c r="F48" s="105" ph="1"/>
      <c r="G48" s="105" ph="1"/>
      <c r="H48" s="105" ph="1"/>
      <c r="I48" s="98"/>
      <c r="J48" s="98"/>
      <c r="K48" s="98"/>
      <c r="L48" s="98"/>
      <c r="M48" s="98"/>
      <c r="N48" s="98"/>
      <c r="O48" s="97"/>
      <c r="P48" s="97"/>
      <c r="Q48" s="97"/>
      <c r="R48" s="41"/>
      <c r="S48" s="97"/>
      <c r="T48" s="97"/>
      <c r="U48" s="97"/>
      <c r="V48" s="98"/>
      <c r="W48" s="98"/>
      <c r="X48" s="98"/>
      <c r="Y48" s="98"/>
      <c r="Z48" s="98"/>
      <c r="AA48" s="98"/>
      <c r="AB48" s="42"/>
      <c r="AC48" s="42"/>
      <c r="AD48" s="42"/>
      <c r="AE48" s="42"/>
      <c r="AF48" s="42"/>
      <c r="AG48" s="42"/>
      <c r="AH48" s="99"/>
      <c r="AI48" s="99"/>
      <c r="AJ48" s="99"/>
      <c r="AK48" s="99"/>
      <c r="AL48" s="99"/>
      <c r="AM48" s="99"/>
      <c r="AN48" s="48"/>
      <c r="AO48" s="48"/>
      <c r="AP48" s="48"/>
      <c r="AQ48" s="48"/>
      <c r="AR48" s="98"/>
      <c r="AS48" s="98"/>
      <c r="AT48" s="98"/>
      <c r="AU48" s="98"/>
      <c r="AV48" s="98"/>
      <c r="AW48" s="98"/>
      <c r="BF48" s="38"/>
    </row>
    <row r="49" spans="2:58" ht="11.25" customHeight="1" x14ac:dyDescent="0.15">
      <c r="B49" s="103" t="s">
        <v>5</v>
      </c>
      <c r="C49" s="103"/>
      <c r="D49" s="135" ph="1">
        <v>0.45833333333333331</v>
      </c>
      <c r="E49" s="136" ph="1"/>
      <c r="F49" s="136" ph="1"/>
      <c r="G49" s="136" ph="1"/>
      <c r="H49" s="136" ph="1"/>
      <c r="I49" s="100" t="str">
        <f>C16</f>
        <v>西FC</v>
      </c>
      <c r="J49" s="100"/>
      <c r="K49" s="100"/>
      <c r="L49" s="100"/>
      <c r="M49" s="100"/>
      <c r="N49" s="100"/>
      <c r="O49" s="97">
        <v>3</v>
      </c>
      <c r="P49" s="97"/>
      <c r="Q49" s="97"/>
      <c r="R49" s="39"/>
      <c r="S49" s="97">
        <v>2</v>
      </c>
      <c r="T49" s="97"/>
      <c r="U49" s="97"/>
      <c r="V49" s="98" t="str">
        <f>C18</f>
        <v>かみさと</v>
      </c>
      <c r="W49" s="98"/>
      <c r="X49" s="98"/>
      <c r="Y49" s="98"/>
      <c r="Z49" s="98"/>
      <c r="AA49" s="98"/>
      <c r="AB49" s="42"/>
      <c r="AC49" s="42"/>
      <c r="AD49" s="42"/>
      <c r="AE49" s="42"/>
      <c r="AF49" s="42"/>
      <c r="AG49" s="42"/>
      <c r="AH49" s="98" t="str">
        <f>C12</f>
        <v>片岡小SSS</v>
      </c>
      <c r="AI49" s="98"/>
      <c r="AJ49" s="98"/>
      <c r="AK49" s="98"/>
      <c r="AL49" s="98"/>
      <c r="AM49" s="98"/>
      <c r="AN49" s="48"/>
      <c r="AO49" s="48"/>
      <c r="AP49" s="48"/>
      <c r="AQ49" s="48"/>
      <c r="AR49" s="98" t="str">
        <f>C14</f>
        <v>ブルスト</v>
      </c>
      <c r="AS49" s="98"/>
      <c r="AT49" s="98"/>
      <c r="AU49" s="98"/>
      <c r="AV49" s="98"/>
      <c r="AW49" s="98"/>
      <c r="BF49" s="38"/>
    </row>
    <row r="50" spans="2:58" ht="11.25" customHeight="1" x14ac:dyDescent="0.15">
      <c r="B50" s="103"/>
      <c r="C50" s="103"/>
      <c r="D50" s="136" ph="1"/>
      <c r="E50" s="136" ph="1"/>
      <c r="F50" s="136" ph="1"/>
      <c r="G50" s="136" ph="1"/>
      <c r="H50" s="136" ph="1"/>
      <c r="I50" s="100"/>
      <c r="J50" s="100"/>
      <c r="K50" s="100"/>
      <c r="L50" s="100"/>
      <c r="M50" s="100"/>
      <c r="N50" s="100"/>
      <c r="O50" s="97"/>
      <c r="P50" s="97"/>
      <c r="Q50" s="97"/>
      <c r="R50" s="41"/>
      <c r="S50" s="97"/>
      <c r="T50" s="97"/>
      <c r="U50" s="97"/>
      <c r="V50" s="98"/>
      <c r="W50" s="98"/>
      <c r="X50" s="98"/>
      <c r="Y50" s="98"/>
      <c r="Z50" s="98"/>
      <c r="AA50" s="98"/>
      <c r="AB50" s="42"/>
      <c r="AC50" s="42"/>
      <c r="AD50" s="42"/>
      <c r="AE50" s="42"/>
      <c r="AF50" s="42"/>
      <c r="AG50" s="42"/>
      <c r="AH50" s="98"/>
      <c r="AI50" s="98"/>
      <c r="AJ50" s="98"/>
      <c r="AK50" s="98"/>
      <c r="AL50" s="98"/>
      <c r="AM50" s="98"/>
      <c r="AN50" s="48"/>
      <c r="AO50" s="48"/>
      <c r="AP50" s="48"/>
      <c r="AQ50" s="48"/>
      <c r="AR50" s="98"/>
      <c r="AS50" s="98"/>
      <c r="AT50" s="98"/>
      <c r="AU50" s="98"/>
      <c r="AV50" s="98"/>
      <c r="AW50" s="98"/>
      <c r="BF50" s="38"/>
    </row>
    <row r="51" spans="2:58" ht="11.25" customHeight="1" x14ac:dyDescent="0.15">
      <c r="B51" s="103" t="s">
        <v>6</v>
      </c>
      <c r="C51" s="103"/>
      <c r="D51" s="104" ph="1">
        <v>0.5</v>
      </c>
      <c r="E51" s="105" ph="1"/>
      <c r="F51" s="105" ph="1"/>
      <c r="G51" s="105" ph="1"/>
      <c r="H51" s="105" ph="1"/>
      <c r="I51" s="98" t="str">
        <f>I45</f>
        <v>FC片岡</v>
      </c>
      <c r="J51" s="98"/>
      <c r="K51" s="98"/>
      <c r="L51" s="98"/>
      <c r="M51" s="98"/>
      <c r="N51" s="98"/>
      <c r="O51" s="97">
        <v>0</v>
      </c>
      <c r="P51" s="97"/>
      <c r="Q51" s="97"/>
      <c r="R51" s="39"/>
      <c r="S51" s="97">
        <v>9</v>
      </c>
      <c r="T51" s="97"/>
      <c r="U51" s="97"/>
      <c r="V51" s="99" t="str">
        <f>C12</f>
        <v>片岡小SSS</v>
      </c>
      <c r="W51" s="99"/>
      <c r="X51" s="99"/>
      <c r="Y51" s="99"/>
      <c r="Z51" s="99"/>
      <c r="AA51" s="99"/>
      <c r="AB51" s="42"/>
      <c r="AC51" s="42"/>
      <c r="AD51" s="42"/>
      <c r="AE51" s="42"/>
      <c r="AF51" s="42"/>
      <c r="AG51" s="42"/>
      <c r="AH51" s="98" t="str">
        <f>C18</f>
        <v>かみさと</v>
      </c>
      <c r="AI51" s="98"/>
      <c r="AJ51" s="98"/>
      <c r="AK51" s="98"/>
      <c r="AL51" s="98"/>
      <c r="AM51" s="98"/>
      <c r="AN51" s="48"/>
      <c r="AO51" s="48"/>
      <c r="AP51" s="48"/>
      <c r="AQ51" s="48"/>
      <c r="AR51" s="99" t="str">
        <f>C16</f>
        <v>西FC</v>
      </c>
      <c r="AS51" s="99"/>
      <c r="AT51" s="99"/>
      <c r="AU51" s="99"/>
      <c r="AV51" s="99"/>
      <c r="AW51" s="99"/>
      <c r="BF51" s="38"/>
    </row>
    <row r="52" spans="2:58" ht="11.25" customHeight="1" x14ac:dyDescent="0.15">
      <c r="B52" s="103"/>
      <c r="C52" s="103"/>
      <c r="D52" s="105" ph="1"/>
      <c r="E52" s="105" ph="1"/>
      <c r="F52" s="105" ph="1"/>
      <c r="G52" s="105" ph="1"/>
      <c r="H52" s="105" ph="1"/>
      <c r="I52" s="98"/>
      <c r="J52" s="98"/>
      <c r="K52" s="98"/>
      <c r="L52" s="98"/>
      <c r="M52" s="98"/>
      <c r="N52" s="98"/>
      <c r="O52" s="97"/>
      <c r="P52" s="97"/>
      <c r="Q52" s="97"/>
      <c r="R52" s="41"/>
      <c r="S52" s="97"/>
      <c r="T52" s="97"/>
      <c r="U52" s="97"/>
      <c r="V52" s="99"/>
      <c r="W52" s="99"/>
      <c r="X52" s="99"/>
      <c r="Y52" s="99"/>
      <c r="Z52" s="99"/>
      <c r="AA52" s="99"/>
      <c r="AB52" s="42"/>
      <c r="AC52" s="42"/>
      <c r="AD52" s="42"/>
      <c r="AE52" s="42"/>
      <c r="AF52" s="42"/>
      <c r="AG52" s="42"/>
      <c r="AH52" s="98"/>
      <c r="AI52" s="98"/>
      <c r="AJ52" s="98"/>
      <c r="AK52" s="98"/>
      <c r="AL52" s="98"/>
      <c r="AM52" s="98"/>
      <c r="AN52" s="48"/>
      <c r="AO52" s="48"/>
      <c r="AP52" s="48"/>
      <c r="AQ52" s="48"/>
      <c r="AR52" s="99"/>
      <c r="AS52" s="99"/>
      <c r="AT52" s="99"/>
      <c r="AU52" s="99"/>
      <c r="AV52" s="99"/>
      <c r="AW52" s="99"/>
      <c r="BF52" s="38"/>
    </row>
    <row r="53" spans="2:58" ht="11.25" customHeight="1" x14ac:dyDescent="0.15">
      <c r="B53" s="103" t="s">
        <v>7</v>
      </c>
      <c r="C53" s="103"/>
      <c r="D53" s="135" ph="1">
        <v>0.54166666666666663</v>
      </c>
      <c r="E53" s="136" ph="1"/>
      <c r="F53" s="136" ph="1"/>
      <c r="G53" s="136" ph="1"/>
      <c r="H53" s="136" ph="1"/>
      <c r="I53" s="98" t="str">
        <f>C10</f>
        <v>FC国府</v>
      </c>
      <c r="J53" s="98"/>
      <c r="K53" s="98"/>
      <c r="L53" s="98"/>
      <c r="M53" s="98"/>
      <c r="N53" s="98"/>
      <c r="O53" s="97">
        <v>1</v>
      </c>
      <c r="P53" s="97"/>
      <c r="Q53" s="97"/>
      <c r="R53" s="39"/>
      <c r="S53" s="97">
        <v>1</v>
      </c>
      <c r="T53" s="97"/>
      <c r="U53" s="97"/>
      <c r="V53" s="98" t="str">
        <f>C16</f>
        <v>西FC</v>
      </c>
      <c r="W53" s="98"/>
      <c r="X53" s="98"/>
      <c r="Y53" s="98"/>
      <c r="Z53" s="98"/>
      <c r="AA53" s="98"/>
      <c r="AB53" s="42"/>
      <c r="AC53" s="42"/>
      <c r="AD53" s="42"/>
      <c r="AE53" s="42"/>
      <c r="AF53" s="42"/>
      <c r="AG53" s="42"/>
      <c r="AH53" s="98" t="str">
        <f>C8</f>
        <v>FC片岡</v>
      </c>
      <c r="AI53" s="98"/>
      <c r="AJ53" s="98"/>
      <c r="AK53" s="98"/>
      <c r="AL53" s="98"/>
      <c r="AM53" s="98"/>
      <c r="AN53" s="48"/>
      <c r="AO53" s="48"/>
      <c r="AP53" s="48"/>
      <c r="AQ53" s="48"/>
      <c r="AR53" s="99" t="str">
        <f>C12</f>
        <v>片岡小SSS</v>
      </c>
      <c r="AS53" s="99"/>
      <c r="AT53" s="99"/>
      <c r="AU53" s="99"/>
      <c r="AV53" s="99"/>
      <c r="AW53" s="99"/>
      <c r="BF53" s="38"/>
    </row>
    <row r="54" spans="2:58" ht="11.25" customHeight="1" x14ac:dyDescent="0.15">
      <c r="B54" s="103"/>
      <c r="C54" s="103"/>
      <c r="D54" s="136" ph="1"/>
      <c r="E54" s="136" ph="1"/>
      <c r="F54" s="136" ph="1"/>
      <c r="G54" s="136" ph="1"/>
      <c r="H54" s="136" ph="1"/>
      <c r="I54" s="98"/>
      <c r="J54" s="98"/>
      <c r="K54" s="98"/>
      <c r="L54" s="98"/>
      <c r="M54" s="98"/>
      <c r="N54" s="98"/>
      <c r="O54" s="97"/>
      <c r="P54" s="97"/>
      <c r="Q54" s="97"/>
      <c r="R54" s="41"/>
      <c r="S54" s="97"/>
      <c r="T54" s="97"/>
      <c r="U54" s="97"/>
      <c r="V54" s="98"/>
      <c r="W54" s="98"/>
      <c r="X54" s="98"/>
      <c r="Y54" s="98"/>
      <c r="Z54" s="98"/>
      <c r="AA54" s="98"/>
      <c r="AB54" s="42"/>
      <c r="AC54" s="42"/>
      <c r="AD54" s="42"/>
      <c r="AE54" s="42"/>
      <c r="AF54" s="42"/>
      <c r="AG54" s="42"/>
      <c r="AH54" s="98"/>
      <c r="AI54" s="98"/>
      <c r="AJ54" s="98"/>
      <c r="AK54" s="98"/>
      <c r="AL54" s="98"/>
      <c r="AM54" s="98"/>
      <c r="AN54" s="48"/>
      <c r="AO54" s="48"/>
      <c r="AP54" s="48"/>
      <c r="AQ54" s="48"/>
      <c r="AR54" s="99"/>
      <c r="AS54" s="99"/>
      <c r="AT54" s="99"/>
      <c r="AU54" s="99"/>
      <c r="AV54" s="99"/>
      <c r="AW54" s="99"/>
      <c r="BF54" s="38"/>
    </row>
    <row r="55" spans="2:58" ht="11.25" customHeight="1" x14ac:dyDescent="0.15">
      <c r="B55" s="103" t="s">
        <v>8</v>
      </c>
      <c r="C55" s="103"/>
      <c r="D55" s="104" ph="1">
        <v>0.58333333333333337</v>
      </c>
      <c r="E55" s="105" ph="1"/>
      <c r="F55" s="105" ph="1"/>
      <c r="G55" s="105" ph="1"/>
      <c r="H55" s="105" ph="1"/>
      <c r="I55" s="98" t="str">
        <f>C14</f>
        <v>ブルスト</v>
      </c>
      <c r="J55" s="98"/>
      <c r="K55" s="98"/>
      <c r="L55" s="98"/>
      <c r="M55" s="98"/>
      <c r="N55" s="98"/>
      <c r="O55" s="97">
        <v>1</v>
      </c>
      <c r="P55" s="97"/>
      <c r="Q55" s="97"/>
      <c r="R55" s="39"/>
      <c r="S55" s="97">
        <v>1</v>
      </c>
      <c r="T55" s="97"/>
      <c r="U55" s="97"/>
      <c r="V55" s="98" t="str">
        <f>C18</f>
        <v>かみさと</v>
      </c>
      <c r="W55" s="98"/>
      <c r="X55" s="98"/>
      <c r="Y55" s="98"/>
      <c r="Z55" s="98"/>
      <c r="AA55" s="98"/>
      <c r="AB55" s="42"/>
      <c r="AC55" s="42"/>
      <c r="AD55" s="42"/>
      <c r="AE55" s="42"/>
      <c r="AF55" s="42"/>
      <c r="AG55" s="42"/>
      <c r="AH55" s="98" t="str">
        <f>C16</f>
        <v>西FC</v>
      </c>
      <c r="AI55" s="98"/>
      <c r="AJ55" s="98"/>
      <c r="AK55" s="98"/>
      <c r="AL55" s="98"/>
      <c r="AM55" s="98"/>
      <c r="AN55" s="48"/>
      <c r="AO55" s="48"/>
      <c r="AP55" s="48"/>
      <c r="AQ55" s="48"/>
      <c r="AR55" s="99" t="str">
        <f>C10</f>
        <v>FC国府</v>
      </c>
      <c r="AS55" s="99"/>
      <c r="AT55" s="99"/>
      <c r="AU55" s="99"/>
      <c r="AV55" s="99"/>
      <c r="AW55" s="99"/>
    </row>
    <row r="56" spans="2:58" ht="11.25" customHeight="1" x14ac:dyDescent="0.15">
      <c r="B56" s="103"/>
      <c r="C56" s="103"/>
      <c r="D56" s="105" ph="1"/>
      <c r="E56" s="105" ph="1"/>
      <c r="F56" s="105" ph="1"/>
      <c r="G56" s="105" ph="1"/>
      <c r="H56" s="105" ph="1"/>
      <c r="I56" s="98"/>
      <c r="J56" s="98"/>
      <c r="K56" s="98"/>
      <c r="L56" s="98"/>
      <c r="M56" s="98"/>
      <c r="N56" s="98"/>
      <c r="O56" s="97"/>
      <c r="P56" s="97"/>
      <c r="Q56" s="97"/>
      <c r="R56" s="41"/>
      <c r="S56" s="97"/>
      <c r="T56" s="97"/>
      <c r="U56" s="97"/>
      <c r="V56" s="98"/>
      <c r="W56" s="98"/>
      <c r="X56" s="98"/>
      <c r="Y56" s="98"/>
      <c r="Z56" s="98"/>
      <c r="AA56" s="98"/>
      <c r="AB56" s="42"/>
      <c r="AC56" s="42"/>
      <c r="AD56" s="42"/>
      <c r="AE56" s="42"/>
      <c r="AF56" s="42"/>
      <c r="AG56" s="42"/>
      <c r="AH56" s="98"/>
      <c r="AI56" s="98"/>
      <c r="AJ56" s="98"/>
      <c r="AK56" s="98"/>
      <c r="AL56" s="98"/>
      <c r="AM56" s="98"/>
      <c r="AN56" s="48"/>
      <c r="AO56" s="48"/>
      <c r="AP56" s="48"/>
      <c r="AQ56" s="48"/>
      <c r="AR56" s="99"/>
      <c r="AS56" s="99"/>
      <c r="AT56" s="99"/>
      <c r="AU56" s="99"/>
      <c r="AV56" s="99"/>
      <c r="AW56" s="99"/>
    </row>
    <row r="57" spans="2:58" ht="11.25" customHeight="1" x14ac:dyDescent="0.15">
      <c r="B57" s="103"/>
      <c r="C57" s="103"/>
      <c r="D57" s="119"/>
      <c r="E57" s="119"/>
      <c r="F57" s="119"/>
      <c r="G57" s="119"/>
      <c r="H57" s="119"/>
      <c r="I57" s="102"/>
      <c r="J57" s="102"/>
      <c r="K57" s="102"/>
      <c r="L57" s="102"/>
      <c r="M57" s="102"/>
      <c r="N57" s="102"/>
      <c r="O57" s="101"/>
      <c r="P57" s="101"/>
      <c r="Q57" s="101"/>
      <c r="R57" s="32"/>
      <c r="S57" s="101"/>
      <c r="T57" s="101"/>
      <c r="U57" s="101"/>
      <c r="V57" s="102"/>
      <c r="W57" s="102"/>
      <c r="X57" s="102"/>
      <c r="Y57" s="102"/>
      <c r="Z57" s="102"/>
      <c r="AA57" s="102"/>
      <c r="AB57" s="49"/>
      <c r="AC57" s="49"/>
      <c r="AD57" s="49"/>
      <c r="AE57" s="49"/>
      <c r="AF57" s="49"/>
      <c r="AG57" s="49"/>
      <c r="AH57" s="102"/>
      <c r="AI57" s="102"/>
      <c r="AJ57" s="102"/>
      <c r="AK57" s="102"/>
      <c r="AL57" s="102"/>
      <c r="AM57" s="102"/>
      <c r="AN57" s="33"/>
      <c r="AO57" s="33"/>
      <c r="AP57" s="33"/>
      <c r="AQ57" s="33"/>
      <c r="AR57" s="102"/>
      <c r="AS57" s="102"/>
      <c r="AT57" s="102"/>
      <c r="AU57" s="102"/>
      <c r="AV57" s="102"/>
      <c r="AW57" s="102"/>
    </row>
    <row r="58" spans="2:58" ht="11.25" customHeight="1" x14ac:dyDescent="0.15">
      <c r="B58" s="103"/>
      <c r="C58" s="103"/>
      <c r="D58" s="119"/>
      <c r="E58" s="119"/>
      <c r="F58" s="119"/>
      <c r="G58" s="119"/>
      <c r="H58" s="119"/>
      <c r="I58" s="102"/>
      <c r="J58" s="102"/>
      <c r="K58" s="102"/>
      <c r="L58" s="102"/>
      <c r="M58" s="102"/>
      <c r="N58" s="102"/>
      <c r="O58" s="101"/>
      <c r="P58" s="101"/>
      <c r="Q58" s="101"/>
      <c r="R58" s="32"/>
      <c r="S58" s="101"/>
      <c r="T58" s="101"/>
      <c r="U58" s="101"/>
      <c r="V58" s="102"/>
      <c r="W58" s="102"/>
      <c r="X58" s="102"/>
      <c r="Y58" s="102"/>
      <c r="Z58" s="102"/>
      <c r="AA58" s="102"/>
      <c r="AB58" s="49"/>
      <c r="AC58" s="49"/>
      <c r="AD58" s="49"/>
      <c r="AE58" s="49"/>
      <c r="AF58" s="49"/>
      <c r="AG58" s="49"/>
      <c r="AH58" s="102"/>
      <c r="AI58" s="102"/>
      <c r="AJ58" s="102"/>
      <c r="AK58" s="102"/>
      <c r="AL58" s="102"/>
      <c r="AM58" s="102"/>
      <c r="AN58" s="33"/>
      <c r="AO58" s="33"/>
      <c r="AP58" s="33"/>
      <c r="AQ58" s="33"/>
      <c r="AR58" s="102"/>
      <c r="AS58" s="102"/>
      <c r="AT58" s="102"/>
      <c r="AU58" s="102"/>
      <c r="AV58" s="102"/>
      <c r="AW58" s="102"/>
    </row>
    <row r="59" spans="2:58" ht="10.5" customHeight="1" x14ac:dyDescent="0.15">
      <c r="B59" s="10"/>
      <c r="C59" s="139" t="s">
        <v>55</v>
      </c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50"/>
      <c r="O59" s="16"/>
      <c r="P59" s="16"/>
      <c r="Q59" s="16"/>
      <c r="R59" s="13"/>
      <c r="S59" s="16"/>
      <c r="T59" s="16"/>
      <c r="U59" s="16"/>
      <c r="V59" s="17"/>
      <c r="W59" s="17"/>
      <c r="X59" s="17"/>
      <c r="Y59" s="17"/>
      <c r="Z59" s="17"/>
      <c r="AA59" s="17"/>
      <c r="AB59" s="15"/>
      <c r="AC59" s="15"/>
      <c r="AD59" s="15"/>
      <c r="AE59" s="15"/>
      <c r="AF59" s="15"/>
      <c r="AG59" s="15"/>
      <c r="AH59" s="17"/>
      <c r="AI59" s="17"/>
      <c r="AJ59" s="17"/>
      <c r="AK59" s="17"/>
      <c r="AL59" s="17"/>
      <c r="AM59" s="17"/>
      <c r="AN59" s="14"/>
      <c r="AO59" s="14"/>
      <c r="AP59" s="14"/>
      <c r="AQ59" s="14"/>
      <c r="AR59" s="17"/>
      <c r="AS59" s="17"/>
      <c r="AT59" s="17"/>
      <c r="AU59" s="17"/>
      <c r="AV59" s="17"/>
      <c r="AW59" s="17"/>
    </row>
    <row r="60" spans="2:58" ht="10.5" customHeight="1" x14ac:dyDescent="0.15">
      <c r="B60" s="1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50"/>
      <c r="O60" s="16"/>
      <c r="P60" s="16"/>
      <c r="Q60" s="16"/>
      <c r="R60" s="13"/>
      <c r="S60" s="16"/>
      <c r="T60" s="16"/>
      <c r="U60" s="16"/>
      <c r="V60" s="17"/>
      <c r="W60" s="17"/>
      <c r="X60" s="17"/>
      <c r="Y60" s="17"/>
      <c r="Z60" s="17"/>
      <c r="AA60" s="17"/>
      <c r="AB60" s="15"/>
      <c r="AC60" s="15"/>
      <c r="AD60" s="15"/>
      <c r="AE60" s="15"/>
      <c r="AF60" s="15"/>
      <c r="AG60" s="15"/>
      <c r="AH60" s="17"/>
      <c r="AI60" s="17"/>
      <c r="AJ60" s="17"/>
      <c r="AK60" s="17"/>
      <c r="AL60" s="17"/>
      <c r="AM60" s="17"/>
      <c r="AN60" s="14"/>
      <c r="AO60" s="14"/>
      <c r="AP60" s="14"/>
      <c r="AQ60" s="14"/>
      <c r="AR60" s="17"/>
      <c r="AS60" s="17"/>
      <c r="AT60" s="17"/>
      <c r="AU60" s="17"/>
      <c r="AV60" s="17"/>
      <c r="AW60" s="17"/>
    </row>
    <row r="61" spans="2:58" ht="11.25" customHeight="1" x14ac:dyDescent="0.15">
      <c r="B61" s="103" t="s">
        <v>3</v>
      </c>
      <c r="C61" s="103"/>
      <c r="D61" s="135" ph="1">
        <v>0.375</v>
      </c>
      <c r="E61" s="136" ph="1"/>
      <c r="F61" s="136" ph="1"/>
      <c r="G61" s="136" ph="1"/>
      <c r="H61" s="136" ph="1"/>
      <c r="I61" s="98" t="str">
        <f>I51</f>
        <v>FC片岡</v>
      </c>
      <c r="J61" s="98"/>
      <c r="K61" s="98"/>
      <c r="L61" s="98"/>
      <c r="M61" s="98"/>
      <c r="N61" s="98"/>
      <c r="O61" s="97">
        <v>1</v>
      </c>
      <c r="P61" s="97"/>
      <c r="Q61" s="97"/>
      <c r="R61" s="39"/>
      <c r="S61" s="97">
        <v>6</v>
      </c>
      <c r="T61" s="97"/>
      <c r="U61" s="97"/>
      <c r="V61" s="98" t="str">
        <f>C18</f>
        <v>かみさと</v>
      </c>
      <c r="W61" s="98"/>
      <c r="X61" s="98"/>
      <c r="Y61" s="98"/>
      <c r="Z61" s="98"/>
      <c r="AA61" s="98"/>
      <c r="AB61" s="42"/>
      <c r="AC61" s="42"/>
      <c r="AD61" s="42"/>
      <c r="AE61" s="42"/>
      <c r="AF61" s="42"/>
      <c r="AG61" s="42"/>
      <c r="AH61" s="98" t="str">
        <f>C16</f>
        <v>西FC</v>
      </c>
      <c r="AI61" s="98"/>
      <c r="AJ61" s="98"/>
      <c r="AK61" s="98"/>
      <c r="AL61" s="98"/>
      <c r="AM61" s="98"/>
      <c r="AN61" s="37"/>
      <c r="AO61" s="37"/>
      <c r="AP61" s="37"/>
      <c r="AQ61" s="37"/>
      <c r="AR61" s="106" t="str">
        <f>C12</f>
        <v>片岡小SSS</v>
      </c>
      <c r="AS61" s="107"/>
      <c r="AT61" s="107"/>
      <c r="AU61" s="107"/>
      <c r="AV61" s="107"/>
      <c r="AW61" s="108"/>
    </row>
    <row r="62" spans="2:58" ht="11.25" customHeight="1" x14ac:dyDescent="0.15">
      <c r="B62" s="103"/>
      <c r="C62" s="103"/>
      <c r="D62" s="136" ph="1"/>
      <c r="E62" s="136" ph="1"/>
      <c r="F62" s="136" ph="1"/>
      <c r="G62" s="136" ph="1"/>
      <c r="H62" s="136" ph="1"/>
      <c r="I62" s="98"/>
      <c r="J62" s="98"/>
      <c r="K62" s="98"/>
      <c r="L62" s="98"/>
      <c r="M62" s="98"/>
      <c r="N62" s="98"/>
      <c r="O62" s="97"/>
      <c r="P62" s="97"/>
      <c r="Q62" s="97"/>
      <c r="R62" s="41"/>
      <c r="S62" s="97"/>
      <c r="T62" s="97"/>
      <c r="U62" s="97"/>
      <c r="V62" s="98"/>
      <c r="W62" s="98"/>
      <c r="X62" s="98"/>
      <c r="Y62" s="98"/>
      <c r="Z62" s="98"/>
      <c r="AA62" s="98"/>
      <c r="AB62" s="42"/>
      <c r="AC62" s="42"/>
      <c r="AD62" s="42"/>
      <c r="AE62" s="42"/>
      <c r="AF62" s="42"/>
      <c r="AG62" s="42"/>
      <c r="AH62" s="98"/>
      <c r="AI62" s="98"/>
      <c r="AJ62" s="98"/>
      <c r="AK62" s="98"/>
      <c r="AL62" s="98"/>
      <c r="AM62" s="98"/>
      <c r="AN62" s="37"/>
      <c r="AO62" s="37"/>
      <c r="AP62" s="37"/>
      <c r="AQ62" s="37"/>
      <c r="AR62" s="109"/>
      <c r="AS62" s="110"/>
      <c r="AT62" s="110"/>
      <c r="AU62" s="110"/>
      <c r="AV62" s="110"/>
      <c r="AW62" s="111"/>
    </row>
    <row r="63" spans="2:58" ht="11.25" customHeight="1" x14ac:dyDescent="0.15">
      <c r="B63" s="103" t="s">
        <v>4</v>
      </c>
      <c r="C63" s="103"/>
      <c r="D63" s="104" ph="1">
        <v>0.41666666666666669</v>
      </c>
      <c r="E63" s="105" ph="1"/>
      <c r="F63" s="105" ph="1"/>
      <c r="G63" s="105" ph="1"/>
      <c r="H63" s="105" ph="1"/>
      <c r="I63" s="98" t="str">
        <f>C14</f>
        <v>ブルスト</v>
      </c>
      <c r="J63" s="98"/>
      <c r="K63" s="98"/>
      <c r="L63" s="98"/>
      <c r="M63" s="98"/>
      <c r="N63" s="98"/>
      <c r="O63" s="97">
        <v>3</v>
      </c>
      <c r="P63" s="97"/>
      <c r="Q63" s="97"/>
      <c r="R63" s="39"/>
      <c r="S63" s="97">
        <v>0</v>
      </c>
      <c r="T63" s="97"/>
      <c r="U63" s="97"/>
      <c r="V63" s="98" t="str">
        <f>C16</f>
        <v>西FC</v>
      </c>
      <c r="W63" s="98"/>
      <c r="X63" s="98"/>
      <c r="Y63" s="98"/>
      <c r="Z63" s="98"/>
      <c r="AA63" s="98"/>
      <c r="AB63" s="42"/>
      <c r="AC63" s="42"/>
      <c r="AD63" s="42"/>
      <c r="AE63" s="42"/>
      <c r="AF63" s="42"/>
      <c r="AG63" s="42"/>
      <c r="AH63" s="98" t="str">
        <f>C18</f>
        <v>かみさと</v>
      </c>
      <c r="AI63" s="98"/>
      <c r="AJ63" s="98"/>
      <c r="AK63" s="98"/>
      <c r="AL63" s="98"/>
      <c r="AM63" s="98"/>
      <c r="AN63" s="37"/>
      <c r="AO63" s="37"/>
      <c r="AP63" s="37"/>
      <c r="AQ63" s="37"/>
      <c r="AR63" s="99" t="str">
        <f>C8</f>
        <v>FC片岡</v>
      </c>
      <c r="AS63" s="99"/>
      <c r="AT63" s="99"/>
      <c r="AU63" s="99"/>
      <c r="AV63" s="99"/>
      <c r="AW63" s="99"/>
    </row>
    <row r="64" spans="2:58" ht="11.25" customHeight="1" x14ac:dyDescent="0.15">
      <c r="B64" s="103"/>
      <c r="C64" s="103"/>
      <c r="D64" s="105" ph="1"/>
      <c r="E64" s="105" ph="1"/>
      <c r="F64" s="105" ph="1"/>
      <c r="G64" s="105" ph="1"/>
      <c r="H64" s="105" ph="1"/>
      <c r="I64" s="98"/>
      <c r="J64" s="98"/>
      <c r="K64" s="98"/>
      <c r="L64" s="98"/>
      <c r="M64" s="98"/>
      <c r="N64" s="98"/>
      <c r="O64" s="97"/>
      <c r="P64" s="97"/>
      <c r="Q64" s="97"/>
      <c r="R64" s="41"/>
      <c r="S64" s="97"/>
      <c r="T64" s="97"/>
      <c r="U64" s="97"/>
      <c r="V64" s="98"/>
      <c r="W64" s="98"/>
      <c r="X64" s="98"/>
      <c r="Y64" s="98"/>
      <c r="Z64" s="98"/>
      <c r="AA64" s="98"/>
      <c r="AB64" s="42"/>
      <c r="AC64" s="42"/>
      <c r="AD64" s="42"/>
      <c r="AE64" s="42"/>
      <c r="AF64" s="42"/>
      <c r="AG64" s="42"/>
      <c r="AH64" s="98"/>
      <c r="AI64" s="98"/>
      <c r="AJ64" s="98"/>
      <c r="AK64" s="98"/>
      <c r="AL64" s="98"/>
      <c r="AM64" s="98"/>
      <c r="AN64" s="37"/>
      <c r="AO64" s="37"/>
      <c r="AP64" s="37"/>
      <c r="AQ64" s="37"/>
      <c r="AR64" s="99"/>
      <c r="AS64" s="99"/>
      <c r="AT64" s="99"/>
      <c r="AU64" s="99"/>
      <c r="AV64" s="99"/>
      <c r="AW64" s="99"/>
    </row>
    <row r="65" spans="2:50" ht="11.25" customHeight="1" x14ac:dyDescent="0.15">
      <c r="B65" s="103" t="s">
        <v>5</v>
      </c>
      <c r="C65" s="103"/>
      <c r="D65" s="135" ph="1">
        <v>0.45833333333333331</v>
      </c>
      <c r="E65" s="136" ph="1"/>
      <c r="F65" s="136" ph="1"/>
      <c r="G65" s="136" ph="1"/>
      <c r="H65" s="136" ph="1"/>
      <c r="I65" s="98" t="str">
        <f>C10</f>
        <v>FC国府</v>
      </c>
      <c r="J65" s="98"/>
      <c r="K65" s="98"/>
      <c r="L65" s="98"/>
      <c r="M65" s="98"/>
      <c r="N65" s="98"/>
      <c r="O65" s="97">
        <v>1</v>
      </c>
      <c r="P65" s="97"/>
      <c r="Q65" s="97"/>
      <c r="R65" s="39"/>
      <c r="S65" s="97">
        <v>6</v>
      </c>
      <c r="T65" s="97"/>
      <c r="U65" s="97"/>
      <c r="V65" s="99" t="str">
        <f>C12</f>
        <v>片岡小SSS</v>
      </c>
      <c r="W65" s="99"/>
      <c r="X65" s="99"/>
      <c r="Y65" s="99"/>
      <c r="Z65" s="99"/>
      <c r="AA65" s="99"/>
      <c r="AB65" s="40"/>
      <c r="AC65" s="40"/>
      <c r="AD65" s="40"/>
      <c r="AE65" s="40"/>
      <c r="AF65" s="40"/>
      <c r="AG65" s="40"/>
      <c r="AH65" s="98" t="str">
        <f>C14</f>
        <v>ブルスト</v>
      </c>
      <c r="AI65" s="98"/>
      <c r="AJ65" s="98"/>
      <c r="AK65" s="98"/>
      <c r="AL65" s="98"/>
      <c r="AM65" s="98"/>
      <c r="AN65" s="37"/>
      <c r="AO65" s="37"/>
      <c r="AP65" s="37"/>
      <c r="AQ65" s="37"/>
      <c r="AR65" s="98" t="str">
        <f>C16</f>
        <v>西FC</v>
      </c>
      <c r="AS65" s="98"/>
      <c r="AT65" s="98"/>
      <c r="AU65" s="98"/>
      <c r="AV65" s="98"/>
      <c r="AW65" s="98"/>
    </row>
    <row r="66" spans="2:50" ht="11.25" customHeight="1" x14ac:dyDescent="0.15">
      <c r="B66" s="103"/>
      <c r="C66" s="103"/>
      <c r="D66" s="136" ph="1"/>
      <c r="E66" s="136" ph="1"/>
      <c r="F66" s="136" ph="1"/>
      <c r="G66" s="136" ph="1"/>
      <c r="H66" s="136" ph="1"/>
      <c r="I66" s="98"/>
      <c r="J66" s="98"/>
      <c r="K66" s="98"/>
      <c r="L66" s="98"/>
      <c r="M66" s="98"/>
      <c r="N66" s="98"/>
      <c r="O66" s="97"/>
      <c r="P66" s="97"/>
      <c r="Q66" s="97"/>
      <c r="R66" s="41"/>
      <c r="S66" s="97"/>
      <c r="T66" s="97"/>
      <c r="U66" s="97"/>
      <c r="V66" s="99"/>
      <c r="W66" s="99"/>
      <c r="X66" s="99"/>
      <c r="Y66" s="99"/>
      <c r="Z66" s="99"/>
      <c r="AA66" s="99"/>
      <c r="AB66" s="40"/>
      <c r="AC66" s="40"/>
      <c r="AD66" s="40"/>
      <c r="AE66" s="40"/>
      <c r="AF66" s="40"/>
      <c r="AG66" s="40"/>
      <c r="AH66" s="98"/>
      <c r="AI66" s="98"/>
      <c r="AJ66" s="98"/>
      <c r="AK66" s="98"/>
      <c r="AL66" s="98"/>
      <c r="AM66" s="98"/>
      <c r="AN66" s="37"/>
      <c r="AO66" s="37"/>
      <c r="AP66" s="37"/>
      <c r="AQ66" s="37"/>
      <c r="AR66" s="98"/>
      <c r="AS66" s="98"/>
      <c r="AT66" s="98"/>
      <c r="AU66" s="98"/>
      <c r="AV66" s="98"/>
      <c r="AW66" s="98"/>
    </row>
    <row r="67" spans="2:50" ht="11.25" customHeight="1" x14ac:dyDescent="0.15">
      <c r="B67" s="103" t="s">
        <v>6</v>
      </c>
      <c r="C67" s="103"/>
      <c r="D67" s="104" ph="1">
        <v>0.5</v>
      </c>
      <c r="E67" s="105" ph="1"/>
      <c r="F67" s="105" ph="1"/>
      <c r="G67" s="105" ph="1"/>
      <c r="H67" s="105" ph="1"/>
      <c r="I67" s="98" t="str">
        <f>C8</f>
        <v>FC片岡</v>
      </c>
      <c r="J67" s="98"/>
      <c r="K67" s="98"/>
      <c r="L67" s="98"/>
      <c r="M67" s="98"/>
      <c r="N67" s="98"/>
      <c r="O67" s="97">
        <v>0</v>
      </c>
      <c r="P67" s="97"/>
      <c r="Q67" s="97"/>
      <c r="R67" s="39"/>
      <c r="S67" s="97">
        <v>12</v>
      </c>
      <c r="T67" s="97"/>
      <c r="U67" s="97"/>
      <c r="V67" s="99" t="str">
        <f>C14</f>
        <v>ブルスト</v>
      </c>
      <c r="W67" s="99"/>
      <c r="X67" s="99"/>
      <c r="Y67" s="99"/>
      <c r="Z67" s="99"/>
      <c r="AA67" s="99"/>
      <c r="AB67" s="40"/>
      <c r="AC67" s="40"/>
      <c r="AD67" s="40"/>
      <c r="AE67" s="40"/>
      <c r="AF67" s="40"/>
      <c r="AG67" s="40"/>
      <c r="AH67" s="106" t="str">
        <f>C12</f>
        <v>片岡小SSS</v>
      </c>
      <c r="AI67" s="107"/>
      <c r="AJ67" s="107"/>
      <c r="AK67" s="107"/>
      <c r="AL67" s="107"/>
      <c r="AM67" s="108"/>
      <c r="AN67" s="37"/>
      <c r="AO67" s="37"/>
      <c r="AP67" s="37"/>
      <c r="AQ67" s="37"/>
      <c r="AR67" s="98" t="str">
        <f>C10</f>
        <v>FC国府</v>
      </c>
      <c r="AS67" s="98"/>
      <c r="AT67" s="98"/>
      <c r="AU67" s="98"/>
      <c r="AV67" s="98"/>
      <c r="AW67" s="98"/>
    </row>
    <row r="68" spans="2:50" ht="11.25" customHeight="1" x14ac:dyDescent="0.15">
      <c r="B68" s="103"/>
      <c r="C68" s="103"/>
      <c r="D68" s="105" ph="1"/>
      <c r="E68" s="105" ph="1"/>
      <c r="F68" s="105" ph="1"/>
      <c r="G68" s="105" ph="1"/>
      <c r="H68" s="105" ph="1"/>
      <c r="I68" s="98"/>
      <c r="J68" s="98"/>
      <c r="K68" s="98"/>
      <c r="L68" s="98"/>
      <c r="M68" s="98"/>
      <c r="N68" s="98"/>
      <c r="O68" s="97"/>
      <c r="P68" s="97"/>
      <c r="Q68" s="97"/>
      <c r="R68" s="41"/>
      <c r="S68" s="97"/>
      <c r="T68" s="97"/>
      <c r="U68" s="97"/>
      <c r="V68" s="99"/>
      <c r="W68" s="99"/>
      <c r="X68" s="99"/>
      <c r="Y68" s="99"/>
      <c r="Z68" s="99"/>
      <c r="AA68" s="99"/>
      <c r="AB68" s="40"/>
      <c r="AC68" s="40"/>
      <c r="AD68" s="40"/>
      <c r="AE68" s="40"/>
      <c r="AF68" s="40"/>
      <c r="AG68" s="40"/>
      <c r="AH68" s="109"/>
      <c r="AI68" s="110"/>
      <c r="AJ68" s="110"/>
      <c r="AK68" s="110"/>
      <c r="AL68" s="110"/>
      <c r="AM68" s="111"/>
      <c r="AN68" s="37"/>
      <c r="AO68" s="37"/>
      <c r="AP68" s="37"/>
      <c r="AQ68" s="37"/>
      <c r="AR68" s="98"/>
      <c r="AS68" s="98"/>
      <c r="AT68" s="98"/>
      <c r="AU68" s="98"/>
      <c r="AV68" s="98"/>
      <c r="AW68" s="98"/>
    </row>
    <row r="69" spans="2:50" ht="11.25" customHeight="1" x14ac:dyDescent="0.15">
      <c r="B69" s="103" t="s">
        <v>7</v>
      </c>
      <c r="C69" s="103"/>
      <c r="D69" s="135" ph="1">
        <v>0.54166666666666663</v>
      </c>
      <c r="E69" s="136" ph="1"/>
      <c r="F69" s="136" ph="1"/>
      <c r="G69" s="136" ph="1"/>
      <c r="H69" s="136" ph="1"/>
      <c r="I69" s="98" t="str">
        <f>C10</f>
        <v>FC国府</v>
      </c>
      <c r="J69" s="98"/>
      <c r="K69" s="98"/>
      <c r="L69" s="98"/>
      <c r="M69" s="98"/>
      <c r="N69" s="98"/>
      <c r="O69" s="97">
        <v>4</v>
      </c>
      <c r="P69" s="97"/>
      <c r="Q69" s="97"/>
      <c r="R69" s="39"/>
      <c r="S69" s="97">
        <v>3</v>
      </c>
      <c r="T69" s="97"/>
      <c r="U69" s="97"/>
      <c r="V69" s="99" t="str">
        <f>C18</f>
        <v>かみさと</v>
      </c>
      <c r="W69" s="99"/>
      <c r="X69" s="99"/>
      <c r="Y69" s="99"/>
      <c r="Z69" s="99"/>
      <c r="AA69" s="99"/>
      <c r="AB69" s="40"/>
      <c r="AC69" s="40"/>
      <c r="AD69" s="40"/>
      <c r="AE69" s="40"/>
      <c r="AF69" s="40"/>
      <c r="AG69" s="40"/>
      <c r="AH69" s="99" t="str">
        <f>C8</f>
        <v>FC片岡</v>
      </c>
      <c r="AI69" s="99"/>
      <c r="AJ69" s="99"/>
      <c r="AK69" s="99"/>
      <c r="AL69" s="99"/>
      <c r="AM69" s="99"/>
      <c r="AN69" s="37"/>
      <c r="AO69" s="37"/>
      <c r="AP69" s="37"/>
      <c r="AQ69" s="37"/>
      <c r="AR69" s="98" t="str">
        <f>C14</f>
        <v>ブルスト</v>
      </c>
      <c r="AS69" s="98"/>
      <c r="AT69" s="98"/>
      <c r="AU69" s="98"/>
      <c r="AV69" s="98"/>
      <c r="AW69" s="98"/>
    </row>
    <row r="70" spans="2:50" ht="11.25" customHeight="1" x14ac:dyDescent="0.15">
      <c r="B70" s="103"/>
      <c r="C70" s="103"/>
      <c r="D70" s="136" ph="1"/>
      <c r="E70" s="136" ph="1"/>
      <c r="F70" s="136" ph="1"/>
      <c r="G70" s="136" ph="1"/>
      <c r="H70" s="136" ph="1"/>
      <c r="I70" s="98"/>
      <c r="J70" s="98"/>
      <c r="K70" s="98"/>
      <c r="L70" s="98"/>
      <c r="M70" s="98"/>
      <c r="N70" s="98"/>
      <c r="O70" s="97"/>
      <c r="P70" s="97"/>
      <c r="Q70" s="97"/>
      <c r="R70" s="41"/>
      <c r="S70" s="97"/>
      <c r="T70" s="97"/>
      <c r="U70" s="97"/>
      <c r="V70" s="99"/>
      <c r="W70" s="99"/>
      <c r="X70" s="99"/>
      <c r="Y70" s="99"/>
      <c r="Z70" s="99"/>
      <c r="AA70" s="99"/>
      <c r="AB70" s="40"/>
      <c r="AC70" s="40"/>
      <c r="AD70" s="40"/>
      <c r="AE70" s="40"/>
      <c r="AF70" s="40"/>
      <c r="AG70" s="40"/>
      <c r="AH70" s="99"/>
      <c r="AI70" s="99"/>
      <c r="AJ70" s="99"/>
      <c r="AK70" s="99"/>
      <c r="AL70" s="99"/>
      <c r="AM70" s="99"/>
      <c r="AN70" s="37"/>
      <c r="AO70" s="37"/>
      <c r="AP70" s="37"/>
      <c r="AQ70" s="37"/>
      <c r="AR70" s="98"/>
      <c r="AS70" s="98"/>
      <c r="AT70" s="98"/>
      <c r="AU70" s="98"/>
      <c r="AV70" s="98"/>
      <c r="AW70" s="98"/>
    </row>
    <row r="71" spans="2:50" ht="11.25" customHeight="1" x14ac:dyDescent="0.15">
      <c r="B71" s="103" t="s">
        <v>8</v>
      </c>
      <c r="C71" s="103"/>
      <c r="D71" s="104" ph="1">
        <v>0.58333333333333337</v>
      </c>
      <c r="E71" s="105" ph="1"/>
      <c r="F71" s="105" ph="1"/>
      <c r="G71" s="105" ph="1"/>
      <c r="H71" s="105" ph="1"/>
      <c r="I71" s="106" t="str">
        <f>C12</f>
        <v>片岡小SSS</v>
      </c>
      <c r="J71" s="107"/>
      <c r="K71" s="107"/>
      <c r="L71" s="107"/>
      <c r="M71" s="107"/>
      <c r="N71" s="108"/>
      <c r="O71" s="112">
        <v>0</v>
      </c>
      <c r="P71" s="113"/>
      <c r="Q71" s="114"/>
      <c r="R71" s="43"/>
      <c r="S71" s="112">
        <v>1</v>
      </c>
      <c r="T71" s="113"/>
      <c r="U71" s="114"/>
      <c r="V71" s="107" t="str">
        <f>C16</f>
        <v>西FC</v>
      </c>
      <c r="W71" s="107"/>
      <c r="X71" s="107"/>
      <c r="Y71" s="107"/>
      <c r="Z71" s="107"/>
      <c r="AA71" s="108"/>
      <c r="AB71" s="44"/>
      <c r="AC71" s="40"/>
      <c r="AD71" s="40"/>
      <c r="AE71" s="40"/>
      <c r="AF71" s="40"/>
      <c r="AG71" s="40"/>
      <c r="AH71" s="98" t="str">
        <f>C10</f>
        <v>FC国府</v>
      </c>
      <c r="AI71" s="98"/>
      <c r="AJ71" s="98"/>
      <c r="AK71" s="98"/>
      <c r="AL71" s="98"/>
      <c r="AM71" s="98"/>
      <c r="AN71" s="45"/>
      <c r="AO71" s="46"/>
      <c r="AP71" s="46"/>
      <c r="AQ71" s="46"/>
      <c r="AR71" s="98" t="str">
        <f>C18</f>
        <v>かみさと</v>
      </c>
      <c r="AS71" s="98"/>
      <c r="AT71" s="98"/>
      <c r="AU71" s="98"/>
      <c r="AV71" s="98"/>
      <c r="AW71" s="98"/>
      <c r="AX71" s="35"/>
    </row>
    <row r="72" spans="2:50" ht="11.25" customHeight="1" x14ac:dyDescent="0.15">
      <c r="B72" s="103"/>
      <c r="C72" s="103"/>
      <c r="D72" s="105" ph="1"/>
      <c r="E72" s="105" ph="1"/>
      <c r="F72" s="105" ph="1"/>
      <c r="G72" s="105" ph="1"/>
      <c r="H72" s="105" ph="1"/>
      <c r="I72" s="109"/>
      <c r="J72" s="110"/>
      <c r="K72" s="110"/>
      <c r="L72" s="110"/>
      <c r="M72" s="110"/>
      <c r="N72" s="111"/>
      <c r="O72" s="115"/>
      <c r="P72" s="116"/>
      <c r="Q72" s="117"/>
      <c r="R72" s="47"/>
      <c r="S72" s="115"/>
      <c r="T72" s="116"/>
      <c r="U72" s="117"/>
      <c r="V72" s="110"/>
      <c r="W72" s="110"/>
      <c r="X72" s="110"/>
      <c r="Y72" s="110"/>
      <c r="Z72" s="110"/>
      <c r="AA72" s="111"/>
      <c r="AB72" s="44"/>
      <c r="AC72" s="40"/>
      <c r="AD72" s="40"/>
      <c r="AE72" s="40"/>
      <c r="AF72" s="40"/>
      <c r="AG72" s="40"/>
      <c r="AH72" s="98"/>
      <c r="AI72" s="98"/>
      <c r="AJ72" s="98"/>
      <c r="AK72" s="98"/>
      <c r="AL72" s="98"/>
      <c r="AM72" s="98"/>
      <c r="AN72" s="45"/>
      <c r="AO72" s="46"/>
      <c r="AP72" s="46"/>
      <c r="AQ72" s="46"/>
      <c r="AR72" s="98"/>
      <c r="AS72" s="98"/>
      <c r="AT72" s="98"/>
      <c r="AU72" s="98"/>
      <c r="AV72" s="98"/>
      <c r="AW72" s="98"/>
      <c r="AX72" s="35"/>
    </row>
    <row r="73" spans="2:50" ht="11.25" customHeight="1" x14ac:dyDescent="0.15">
      <c r="B73" s="103"/>
      <c r="C73" s="103"/>
      <c r="D73" s="137"/>
      <c r="E73" s="137"/>
      <c r="F73" s="137"/>
      <c r="G73" s="137"/>
      <c r="H73" s="137"/>
      <c r="I73" s="107"/>
      <c r="J73" s="107"/>
      <c r="K73" s="107"/>
      <c r="L73" s="107"/>
      <c r="M73" s="107"/>
      <c r="N73" s="107"/>
      <c r="O73" s="138"/>
      <c r="P73" s="138"/>
      <c r="Q73" s="138"/>
      <c r="R73" s="32"/>
      <c r="S73" s="101"/>
      <c r="T73" s="101"/>
      <c r="U73" s="101"/>
      <c r="V73" s="102"/>
      <c r="W73" s="102"/>
      <c r="X73" s="102"/>
      <c r="Y73" s="102"/>
      <c r="Z73" s="102"/>
      <c r="AA73" s="102"/>
      <c r="AB73" s="49"/>
      <c r="AC73" s="49"/>
      <c r="AD73" s="49"/>
      <c r="AE73" s="49"/>
      <c r="AF73" s="49"/>
      <c r="AG73" s="49"/>
      <c r="AH73" s="102"/>
      <c r="AI73" s="102"/>
      <c r="AJ73" s="102"/>
      <c r="AK73" s="102"/>
      <c r="AL73" s="102"/>
      <c r="AM73" s="102"/>
      <c r="AN73" s="34"/>
      <c r="AO73" s="34"/>
      <c r="AP73" s="34"/>
      <c r="AQ73" s="34"/>
      <c r="AR73" s="107"/>
      <c r="AS73" s="107"/>
      <c r="AT73" s="107"/>
      <c r="AU73" s="107"/>
      <c r="AV73" s="107"/>
      <c r="AW73" s="107"/>
    </row>
    <row r="74" spans="2:50" ht="11.25" customHeight="1" x14ac:dyDescent="0.15">
      <c r="B74" s="103"/>
      <c r="C74" s="103"/>
      <c r="D74" s="137"/>
      <c r="E74" s="137"/>
      <c r="F74" s="137"/>
      <c r="G74" s="137"/>
      <c r="H74" s="137"/>
      <c r="I74" s="102"/>
      <c r="J74" s="102"/>
      <c r="K74" s="102"/>
      <c r="L74" s="102"/>
      <c r="M74" s="102"/>
      <c r="N74" s="102"/>
      <c r="O74" s="101"/>
      <c r="P74" s="101"/>
      <c r="Q74" s="101"/>
      <c r="R74" s="32"/>
      <c r="S74" s="101"/>
      <c r="T74" s="101"/>
      <c r="U74" s="101"/>
      <c r="V74" s="102"/>
      <c r="W74" s="102"/>
      <c r="X74" s="102"/>
      <c r="Y74" s="102"/>
      <c r="Z74" s="102"/>
      <c r="AA74" s="102"/>
      <c r="AB74" s="49"/>
      <c r="AC74" s="49"/>
      <c r="AD74" s="49"/>
      <c r="AE74" s="49"/>
      <c r="AF74" s="49"/>
      <c r="AG74" s="49"/>
      <c r="AH74" s="102"/>
      <c r="AI74" s="102"/>
      <c r="AJ74" s="102"/>
      <c r="AK74" s="102"/>
      <c r="AL74" s="102"/>
      <c r="AM74" s="102"/>
      <c r="AN74" s="34"/>
      <c r="AO74" s="34"/>
      <c r="AP74" s="34"/>
      <c r="AQ74" s="34"/>
      <c r="AR74" s="102"/>
      <c r="AS74" s="102"/>
      <c r="AT74" s="102"/>
      <c r="AU74" s="102"/>
      <c r="AV74" s="102"/>
      <c r="AW74" s="102"/>
    </row>
    <row r="75" spans="2:50" ht="10.5" customHeight="1" x14ac:dyDescent="0.15">
      <c r="B75" s="10"/>
      <c r="C75" s="139" t="s">
        <v>54</v>
      </c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50"/>
      <c r="O75" s="16"/>
      <c r="P75" s="16"/>
      <c r="Q75" s="16"/>
      <c r="R75" s="13"/>
      <c r="S75" s="16"/>
      <c r="T75" s="16"/>
      <c r="U75" s="16"/>
      <c r="V75" s="36"/>
      <c r="W75" s="36"/>
      <c r="X75" s="36"/>
      <c r="Y75" s="36"/>
      <c r="Z75" s="36"/>
      <c r="AA75" s="36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14"/>
      <c r="AO75" s="14"/>
      <c r="AP75" s="14"/>
      <c r="AQ75" s="14"/>
      <c r="AR75" s="15"/>
      <c r="AS75" s="15"/>
      <c r="AT75" s="15"/>
      <c r="AU75" s="15"/>
      <c r="AV75" s="15"/>
      <c r="AW75" s="15"/>
    </row>
    <row r="76" spans="2:50" ht="10.5" customHeight="1" x14ac:dyDescent="0.15">
      <c r="B76" s="1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50"/>
      <c r="O76" s="16"/>
      <c r="P76" s="16"/>
      <c r="Q76" s="16"/>
      <c r="R76" s="13"/>
      <c r="S76" s="16"/>
      <c r="T76" s="16"/>
      <c r="U76" s="16"/>
      <c r="V76" s="36"/>
      <c r="W76" s="36"/>
      <c r="X76" s="36"/>
      <c r="Y76" s="36"/>
      <c r="Z76" s="36"/>
      <c r="AA76" s="36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14"/>
      <c r="AO76" s="14"/>
      <c r="AP76" s="14"/>
      <c r="AQ76" s="14"/>
      <c r="AR76" s="15"/>
      <c r="AS76" s="15"/>
      <c r="AT76" s="15"/>
      <c r="AU76" s="15"/>
      <c r="AV76" s="15"/>
      <c r="AW76" s="15"/>
    </row>
    <row r="77" spans="2:50" ht="11.25" customHeight="1" x14ac:dyDescent="0.15">
      <c r="B77" s="103" t="s">
        <v>3</v>
      </c>
      <c r="C77" s="103"/>
      <c r="D77" s="135" ph="1">
        <v>0.375</v>
      </c>
      <c r="E77" s="136" ph="1"/>
      <c r="F77" s="136" ph="1"/>
      <c r="G77" s="136" ph="1"/>
      <c r="H77" s="136" ph="1"/>
      <c r="I77" s="98" t="str">
        <f>C12</f>
        <v>片岡小SSS</v>
      </c>
      <c r="J77" s="98"/>
      <c r="K77" s="98"/>
      <c r="L77" s="98"/>
      <c r="M77" s="98"/>
      <c r="N77" s="98"/>
      <c r="O77" s="97">
        <v>4</v>
      </c>
      <c r="P77" s="97"/>
      <c r="Q77" s="97"/>
      <c r="R77" s="39"/>
      <c r="S77" s="97">
        <v>1</v>
      </c>
      <c r="T77" s="97"/>
      <c r="U77" s="97"/>
      <c r="V77" s="99" t="str">
        <f>C18</f>
        <v>かみさと</v>
      </c>
      <c r="W77" s="99"/>
      <c r="X77" s="99"/>
      <c r="Y77" s="99"/>
      <c r="Z77" s="99"/>
      <c r="AA77" s="99"/>
      <c r="AB77" s="40"/>
      <c r="AC77" s="40"/>
      <c r="AD77" s="40"/>
      <c r="AE77" s="40"/>
      <c r="AF77" s="40"/>
      <c r="AG77" s="40"/>
      <c r="AH77" s="98" t="str">
        <f>C10</f>
        <v>FC国府</v>
      </c>
      <c r="AI77" s="98"/>
      <c r="AJ77" s="98"/>
      <c r="AK77" s="98"/>
      <c r="AL77" s="98"/>
      <c r="AM77" s="98"/>
      <c r="AN77" s="37"/>
      <c r="AO77" s="37"/>
      <c r="AP77" s="37"/>
      <c r="AQ77" s="37"/>
      <c r="AR77" s="98" t="str">
        <f>C14</f>
        <v>ブルスト</v>
      </c>
      <c r="AS77" s="98"/>
      <c r="AT77" s="98"/>
      <c r="AU77" s="98"/>
      <c r="AV77" s="98"/>
      <c r="AW77" s="98"/>
    </row>
    <row r="78" spans="2:50" ht="11.25" customHeight="1" x14ac:dyDescent="0.15">
      <c r="B78" s="103"/>
      <c r="C78" s="103"/>
      <c r="D78" s="136" ph="1"/>
      <c r="E78" s="136" ph="1"/>
      <c r="F78" s="136" ph="1"/>
      <c r="G78" s="136" ph="1"/>
      <c r="H78" s="136" ph="1"/>
      <c r="I78" s="98"/>
      <c r="J78" s="98"/>
      <c r="K78" s="98"/>
      <c r="L78" s="98"/>
      <c r="M78" s="98"/>
      <c r="N78" s="98"/>
      <c r="O78" s="97"/>
      <c r="P78" s="97"/>
      <c r="Q78" s="97"/>
      <c r="R78" s="41"/>
      <c r="S78" s="97"/>
      <c r="T78" s="97"/>
      <c r="U78" s="97"/>
      <c r="V78" s="99"/>
      <c r="W78" s="99"/>
      <c r="X78" s="99"/>
      <c r="Y78" s="99"/>
      <c r="Z78" s="99"/>
      <c r="AA78" s="99"/>
      <c r="AB78" s="40"/>
      <c r="AC78" s="40"/>
      <c r="AD78" s="40"/>
      <c r="AE78" s="40"/>
      <c r="AF78" s="40"/>
      <c r="AG78" s="40"/>
      <c r="AH78" s="98"/>
      <c r="AI78" s="98"/>
      <c r="AJ78" s="98"/>
      <c r="AK78" s="98"/>
      <c r="AL78" s="98"/>
      <c r="AM78" s="98"/>
      <c r="AN78" s="37"/>
      <c r="AO78" s="37"/>
      <c r="AP78" s="37"/>
      <c r="AQ78" s="37"/>
      <c r="AR78" s="98"/>
      <c r="AS78" s="98"/>
      <c r="AT78" s="98"/>
      <c r="AU78" s="98"/>
      <c r="AV78" s="98"/>
      <c r="AW78" s="98"/>
    </row>
    <row r="79" spans="2:50" ht="11.25" customHeight="1" x14ac:dyDescent="0.15">
      <c r="B79" s="103" t="s">
        <v>4</v>
      </c>
      <c r="C79" s="103"/>
      <c r="D79" s="104" ph="1">
        <v>0.41666666666666669</v>
      </c>
      <c r="E79" s="105" ph="1"/>
      <c r="F79" s="105" ph="1"/>
      <c r="G79" s="105" ph="1"/>
      <c r="H79" s="105" ph="1"/>
      <c r="I79" s="98" t="str">
        <f>C10</f>
        <v>FC国府</v>
      </c>
      <c r="J79" s="98"/>
      <c r="K79" s="98"/>
      <c r="L79" s="98"/>
      <c r="M79" s="98"/>
      <c r="N79" s="98"/>
      <c r="O79" s="97">
        <v>0</v>
      </c>
      <c r="P79" s="97"/>
      <c r="Q79" s="97"/>
      <c r="R79" s="39"/>
      <c r="S79" s="97">
        <v>4</v>
      </c>
      <c r="T79" s="97"/>
      <c r="U79" s="97"/>
      <c r="V79" s="99" t="str">
        <f>C14</f>
        <v>ブルスト</v>
      </c>
      <c r="W79" s="99"/>
      <c r="X79" s="99"/>
      <c r="Y79" s="99"/>
      <c r="Z79" s="99"/>
      <c r="AA79" s="99"/>
      <c r="AB79" s="40"/>
      <c r="AC79" s="40"/>
      <c r="AD79" s="40"/>
      <c r="AE79" s="40"/>
      <c r="AF79" s="40"/>
      <c r="AG79" s="40"/>
      <c r="AH79" s="106" t="str">
        <f>C8</f>
        <v>FC片岡</v>
      </c>
      <c r="AI79" s="107"/>
      <c r="AJ79" s="107"/>
      <c r="AK79" s="107"/>
      <c r="AL79" s="107"/>
      <c r="AM79" s="108"/>
      <c r="AN79" s="37"/>
      <c r="AO79" s="37"/>
      <c r="AP79" s="37"/>
      <c r="AQ79" s="37"/>
      <c r="AR79" s="98" t="str">
        <f>C16</f>
        <v>西FC</v>
      </c>
      <c r="AS79" s="98"/>
      <c r="AT79" s="98"/>
      <c r="AU79" s="98"/>
      <c r="AV79" s="98"/>
      <c r="AW79" s="98"/>
    </row>
    <row r="80" spans="2:50" ht="11.25" customHeight="1" x14ac:dyDescent="0.15">
      <c r="B80" s="103"/>
      <c r="C80" s="103"/>
      <c r="D80" s="105" ph="1"/>
      <c r="E80" s="105" ph="1"/>
      <c r="F80" s="105" ph="1"/>
      <c r="G80" s="105" ph="1"/>
      <c r="H80" s="105" ph="1"/>
      <c r="I80" s="98"/>
      <c r="J80" s="98"/>
      <c r="K80" s="98"/>
      <c r="L80" s="98"/>
      <c r="M80" s="98"/>
      <c r="N80" s="98"/>
      <c r="O80" s="97"/>
      <c r="P80" s="97"/>
      <c r="Q80" s="97"/>
      <c r="R80" s="41"/>
      <c r="S80" s="97"/>
      <c r="T80" s="97"/>
      <c r="U80" s="97"/>
      <c r="V80" s="99"/>
      <c r="W80" s="99"/>
      <c r="X80" s="99"/>
      <c r="Y80" s="99"/>
      <c r="Z80" s="99"/>
      <c r="AA80" s="99"/>
      <c r="AB80" s="40"/>
      <c r="AC80" s="40"/>
      <c r="AD80" s="40"/>
      <c r="AE80" s="40"/>
      <c r="AF80" s="40"/>
      <c r="AG80" s="40"/>
      <c r="AH80" s="109"/>
      <c r="AI80" s="110"/>
      <c r="AJ80" s="110"/>
      <c r="AK80" s="110"/>
      <c r="AL80" s="110"/>
      <c r="AM80" s="111"/>
      <c r="AN80" s="37"/>
      <c r="AO80" s="37"/>
      <c r="AP80" s="37"/>
      <c r="AQ80" s="37"/>
      <c r="AR80" s="98"/>
      <c r="AS80" s="98"/>
      <c r="AT80" s="98"/>
      <c r="AU80" s="98"/>
      <c r="AV80" s="98"/>
      <c r="AW80" s="98"/>
    </row>
    <row r="81" spans="2:50" ht="11.25" customHeight="1" x14ac:dyDescent="0.15">
      <c r="B81" s="103" t="s">
        <v>5</v>
      </c>
      <c r="C81" s="103"/>
      <c r="D81" s="135" ph="1">
        <v>0.45833333333333331</v>
      </c>
      <c r="E81" s="136" ph="1"/>
      <c r="F81" s="136" ph="1"/>
      <c r="G81" s="136" ph="1"/>
      <c r="H81" s="136" ph="1"/>
      <c r="I81" s="98" t="str">
        <f>C8</f>
        <v>FC片岡</v>
      </c>
      <c r="J81" s="98"/>
      <c r="K81" s="98"/>
      <c r="L81" s="98"/>
      <c r="M81" s="98"/>
      <c r="N81" s="98"/>
      <c r="O81" s="97">
        <v>1</v>
      </c>
      <c r="P81" s="97"/>
      <c r="Q81" s="97"/>
      <c r="R81" s="39"/>
      <c r="S81" s="97">
        <v>2</v>
      </c>
      <c r="T81" s="97"/>
      <c r="U81" s="97"/>
      <c r="V81" s="99" t="str">
        <f>C16</f>
        <v>西FC</v>
      </c>
      <c r="W81" s="99"/>
      <c r="X81" s="99"/>
      <c r="Y81" s="99"/>
      <c r="Z81" s="99"/>
      <c r="AA81" s="99"/>
      <c r="AB81" s="40"/>
      <c r="AC81" s="40"/>
      <c r="AD81" s="40"/>
      <c r="AE81" s="40"/>
      <c r="AF81" s="40"/>
      <c r="AG81" s="40"/>
      <c r="AH81" s="98" t="str">
        <f>C12</f>
        <v>片岡小SSS</v>
      </c>
      <c r="AI81" s="98"/>
      <c r="AJ81" s="98"/>
      <c r="AK81" s="98"/>
      <c r="AL81" s="98"/>
      <c r="AM81" s="98"/>
      <c r="AN81" s="37"/>
      <c r="AO81" s="37"/>
      <c r="AP81" s="37"/>
      <c r="AQ81" s="37"/>
      <c r="AR81" s="99" t="str">
        <f>C18</f>
        <v>かみさと</v>
      </c>
      <c r="AS81" s="99"/>
      <c r="AT81" s="99"/>
      <c r="AU81" s="99"/>
      <c r="AV81" s="99"/>
      <c r="AW81" s="99"/>
    </row>
    <row r="82" spans="2:50" ht="11.25" customHeight="1" x14ac:dyDescent="0.15">
      <c r="B82" s="103"/>
      <c r="C82" s="103"/>
      <c r="D82" s="136" ph="1"/>
      <c r="E82" s="136" ph="1"/>
      <c r="F82" s="136" ph="1"/>
      <c r="G82" s="136" ph="1"/>
      <c r="H82" s="136" ph="1"/>
      <c r="I82" s="98"/>
      <c r="J82" s="98"/>
      <c r="K82" s="98"/>
      <c r="L82" s="98"/>
      <c r="M82" s="98"/>
      <c r="N82" s="98"/>
      <c r="O82" s="97"/>
      <c r="P82" s="97"/>
      <c r="Q82" s="97"/>
      <c r="R82" s="41"/>
      <c r="S82" s="97"/>
      <c r="T82" s="97"/>
      <c r="U82" s="97"/>
      <c r="V82" s="99"/>
      <c r="W82" s="99"/>
      <c r="X82" s="99"/>
      <c r="Y82" s="99"/>
      <c r="Z82" s="99"/>
      <c r="AA82" s="99"/>
      <c r="AB82" s="40"/>
      <c r="AC82" s="40"/>
      <c r="AD82" s="40"/>
      <c r="AE82" s="40"/>
      <c r="AF82" s="40"/>
      <c r="AG82" s="40"/>
      <c r="AH82" s="98"/>
      <c r="AI82" s="98"/>
      <c r="AJ82" s="98"/>
      <c r="AK82" s="98"/>
      <c r="AL82" s="98"/>
      <c r="AM82" s="98"/>
      <c r="AN82" s="37"/>
      <c r="AO82" s="37"/>
      <c r="AP82" s="37"/>
      <c r="AQ82" s="37"/>
      <c r="AR82" s="99"/>
      <c r="AS82" s="99"/>
      <c r="AT82" s="99"/>
      <c r="AU82" s="99"/>
      <c r="AV82" s="99"/>
      <c r="AW82" s="99"/>
    </row>
    <row r="83" spans="2:50" ht="11.25" customHeight="1" x14ac:dyDescent="0.15">
      <c r="B83" s="103"/>
      <c r="C83" s="103"/>
      <c r="D83" s="119"/>
      <c r="E83" s="119"/>
      <c r="F83" s="119"/>
      <c r="G83" s="119"/>
      <c r="H83" s="119"/>
      <c r="I83" s="120"/>
      <c r="J83" s="98"/>
      <c r="K83" s="98"/>
      <c r="L83" s="98"/>
      <c r="M83" s="98"/>
      <c r="N83" s="121"/>
      <c r="O83" s="125"/>
      <c r="P83" s="126"/>
      <c r="Q83" s="127"/>
      <c r="R83" s="13"/>
      <c r="S83" s="131"/>
      <c r="T83" s="131"/>
      <c r="U83" s="131"/>
      <c r="V83" s="120"/>
      <c r="W83" s="98"/>
      <c r="X83" s="98"/>
      <c r="Y83" s="98"/>
      <c r="Z83" s="98"/>
      <c r="AA83" s="121"/>
      <c r="AB83" s="15"/>
      <c r="AC83" s="15"/>
      <c r="AD83" s="15"/>
      <c r="AE83" s="15"/>
      <c r="AF83" s="15"/>
      <c r="AG83" s="15"/>
      <c r="AH83" s="120"/>
      <c r="AI83" s="98"/>
      <c r="AJ83" s="98"/>
      <c r="AK83" s="98"/>
      <c r="AL83" s="98"/>
      <c r="AM83" s="121"/>
      <c r="AN83" s="14"/>
      <c r="AO83" s="14"/>
      <c r="AP83" s="14"/>
      <c r="AQ83" s="14"/>
      <c r="AR83" s="132"/>
      <c r="AS83" s="99"/>
      <c r="AT83" s="99"/>
      <c r="AU83" s="99"/>
      <c r="AV83" s="99"/>
      <c r="AW83" s="133"/>
      <c r="AX83" s="21"/>
    </row>
    <row r="84" spans="2:50" ht="11.25" customHeight="1" x14ac:dyDescent="0.15">
      <c r="B84" s="103"/>
      <c r="C84" s="103"/>
      <c r="D84" s="119"/>
      <c r="E84" s="119"/>
      <c r="F84" s="119"/>
      <c r="G84" s="119"/>
      <c r="H84" s="119"/>
      <c r="I84" s="122"/>
      <c r="J84" s="123"/>
      <c r="K84" s="123"/>
      <c r="L84" s="123"/>
      <c r="M84" s="123"/>
      <c r="N84" s="124"/>
      <c r="O84" s="128"/>
      <c r="P84" s="129"/>
      <c r="Q84" s="130"/>
      <c r="R84" s="13"/>
      <c r="S84" s="131"/>
      <c r="T84" s="131"/>
      <c r="U84" s="131"/>
      <c r="V84" s="122"/>
      <c r="W84" s="123"/>
      <c r="X84" s="123"/>
      <c r="Y84" s="123"/>
      <c r="Z84" s="123"/>
      <c r="AA84" s="124"/>
      <c r="AB84" s="15"/>
      <c r="AC84" s="15"/>
      <c r="AD84" s="15"/>
      <c r="AE84" s="15"/>
      <c r="AF84" s="15"/>
      <c r="AG84" s="15"/>
      <c r="AH84" s="122"/>
      <c r="AI84" s="123"/>
      <c r="AJ84" s="123"/>
      <c r="AK84" s="123"/>
      <c r="AL84" s="123"/>
      <c r="AM84" s="124"/>
      <c r="AN84" s="14"/>
      <c r="AO84" s="14"/>
      <c r="AP84" s="14"/>
      <c r="AQ84" s="14"/>
      <c r="AR84" s="108"/>
      <c r="AS84" s="134"/>
      <c r="AT84" s="134"/>
      <c r="AU84" s="134"/>
      <c r="AV84" s="134"/>
      <c r="AW84" s="106"/>
      <c r="AX84" s="21"/>
    </row>
    <row r="85" spans="2:50" ht="11.25" customHeight="1" x14ac:dyDescent="0.15">
      <c r="B85" s="103"/>
      <c r="C85" s="103"/>
      <c r="D85" s="119"/>
      <c r="E85" s="119"/>
      <c r="F85" s="119"/>
      <c r="G85" s="119"/>
      <c r="H85" s="119"/>
      <c r="I85" s="102"/>
      <c r="J85" s="102"/>
      <c r="K85" s="102"/>
      <c r="L85" s="102"/>
      <c r="M85" s="102"/>
      <c r="N85" s="102"/>
      <c r="O85" s="101"/>
      <c r="P85" s="101"/>
      <c r="Q85" s="101"/>
      <c r="R85" s="32"/>
      <c r="S85" s="101"/>
      <c r="T85" s="101"/>
      <c r="U85" s="101"/>
      <c r="V85" s="102"/>
      <c r="W85" s="102"/>
      <c r="X85" s="102"/>
      <c r="Y85" s="102"/>
      <c r="Z85" s="102"/>
      <c r="AA85" s="102"/>
      <c r="AB85" s="49"/>
      <c r="AC85" s="49"/>
      <c r="AD85" s="49"/>
      <c r="AE85" s="49"/>
      <c r="AF85" s="49"/>
      <c r="AG85" s="49"/>
      <c r="AH85" s="102"/>
      <c r="AI85" s="102"/>
      <c r="AJ85" s="102"/>
      <c r="AK85" s="102"/>
      <c r="AL85" s="102"/>
      <c r="AM85" s="102"/>
      <c r="AN85" s="34"/>
      <c r="AO85" s="34"/>
      <c r="AP85" s="34"/>
      <c r="AQ85" s="34"/>
      <c r="AR85" s="102"/>
      <c r="AS85" s="102"/>
      <c r="AT85" s="102"/>
      <c r="AU85" s="102"/>
      <c r="AV85" s="102"/>
      <c r="AW85" s="102"/>
    </row>
    <row r="86" spans="2:50" ht="11.25" customHeight="1" x14ac:dyDescent="0.15">
      <c r="B86" s="103"/>
      <c r="C86" s="103"/>
      <c r="D86" s="119"/>
      <c r="E86" s="119"/>
      <c r="F86" s="119"/>
      <c r="G86" s="119"/>
      <c r="H86" s="119"/>
      <c r="I86" s="102"/>
      <c r="J86" s="102"/>
      <c r="K86" s="102"/>
      <c r="L86" s="102"/>
      <c r="M86" s="102"/>
      <c r="N86" s="102"/>
      <c r="O86" s="101"/>
      <c r="P86" s="101"/>
      <c r="Q86" s="101"/>
      <c r="R86" s="32"/>
      <c r="S86" s="101"/>
      <c r="T86" s="101"/>
      <c r="U86" s="101"/>
      <c r="V86" s="102"/>
      <c r="W86" s="102"/>
      <c r="X86" s="102"/>
      <c r="Y86" s="102"/>
      <c r="Z86" s="102"/>
      <c r="AA86" s="102"/>
      <c r="AB86" s="49"/>
      <c r="AC86" s="49"/>
      <c r="AD86" s="49"/>
      <c r="AE86" s="49"/>
      <c r="AF86" s="49"/>
      <c r="AG86" s="49"/>
      <c r="AH86" s="102"/>
      <c r="AI86" s="102"/>
      <c r="AJ86" s="102"/>
      <c r="AK86" s="102"/>
      <c r="AL86" s="102"/>
      <c r="AM86" s="102"/>
      <c r="AN86" s="34"/>
      <c r="AO86" s="34"/>
      <c r="AP86" s="34"/>
      <c r="AQ86" s="34"/>
      <c r="AR86" s="102"/>
      <c r="AS86" s="102"/>
      <c r="AT86" s="102"/>
      <c r="AU86" s="102"/>
      <c r="AV86" s="102"/>
      <c r="AW86" s="102"/>
    </row>
    <row r="87" spans="2:50" ht="11.25" customHeight="1" x14ac:dyDescent="0.15">
      <c r="B87" s="103"/>
      <c r="C87" s="103"/>
      <c r="D87" s="119"/>
      <c r="E87" s="119"/>
      <c r="F87" s="119"/>
      <c r="G87" s="119"/>
      <c r="H87" s="119"/>
      <c r="I87" s="102"/>
      <c r="J87" s="102"/>
      <c r="K87" s="102"/>
      <c r="L87" s="102"/>
      <c r="M87" s="102"/>
      <c r="N87" s="102"/>
      <c r="O87" s="101"/>
      <c r="P87" s="101"/>
      <c r="Q87" s="101"/>
      <c r="R87" s="32"/>
      <c r="S87" s="101"/>
      <c r="T87" s="101"/>
      <c r="U87" s="101"/>
      <c r="V87" s="102"/>
      <c r="W87" s="102"/>
      <c r="X87" s="102"/>
      <c r="Y87" s="102"/>
      <c r="Z87" s="102"/>
      <c r="AA87" s="102"/>
      <c r="AB87" s="49"/>
      <c r="AC87" s="49"/>
      <c r="AD87" s="49"/>
      <c r="AE87" s="49"/>
      <c r="AF87" s="49"/>
      <c r="AG87" s="49"/>
      <c r="AH87" s="102"/>
      <c r="AI87" s="102"/>
      <c r="AJ87" s="102"/>
      <c r="AK87" s="102"/>
      <c r="AL87" s="102"/>
      <c r="AM87" s="102"/>
      <c r="AN87" s="34"/>
      <c r="AO87" s="34"/>
      <c r="AP87" s="34"/>
      <c r="AQ87" s="34"/>
      <c r="AR87" s="102"/>
      <c r="AS87" s="102"/>
      <c r="AT87" s="102"/>
      <c r="AU87" s="102"/>
      <c r="AV87" s="102"/>
      <c r="AW87" s="102"/>
    </row>
    <row r="88" spans="2:50" ht="11.25" customHeight="1" x14ac:dyDescent="0.15">
      <c r="B88" s="103"/>
      <c r="C88" s="103"/>
      <c r="D88" s="119"/>
      <c r="E88" s="119"/>
      <c r="F88" s="119"/>
      <c r="G88" s="119"/>
      <c r="H88" s="119"/>
      <c r="I88" s="102"/>
      <c r="J88" s="102"/>
      <c r="K88" s="102"/>
      <c r="L88" s="102"/>
      <c r="M88" s="102"/>
      <c r="N88" s="102"/>
      <c r="O88" s="101"/>
      <c r="P88" s="101"/>
      <c r="Q88" s="101"/>
      <c r="R88" s="32"/>
      <c r="S88" s="101"/>
      <c r="T88" s="101"/>
      <c r="U88" s="101"/>
      <c r="V88" s="102"/>
      <c r="W88" s="102"/>
      <c r="X88" s="102"/>
      <c r="Y88" s="102"/>
      <c r="Z88" s="102"/>
      <c r="AA88" s="102"/>
      <c r="AB88" s="34"/>
      <c r="AC88" s="34"/>
      <c r="AD88" s="34"/>
      <c r="AE88" s="34"/>
      <c r="AF88" s="34"/>
      <c r="AG88" s="34"/>
      <c r="AH88" s="102"/>
      <c r="AI88" s="102"/>
      <c r="AJ88" s="102"/>
      <c r="AK88" s="102"/>
      <c r="AL88" s="102"/>
      <c r="AM88" s="102"/>
      <c r="AN88" s="34"/>
      <c r="AO88" s="34"/>
      <c r="AP88" s="34"/>
      <c r="AQ88" s="34"/>
      <c r="AR88" s="102"/>
      <c r="AS88" s="102"/>
      <c r="AT88" s="102"/>
      <c r="AU88" s="102"/>
      <c r="AV88" s="102"/>
      <c r="AW88" s="102"/>
    </row>
    <row r="89" spans="2:50" ht="11.25" customHeight="1" x14ac:dyDescent="0.15">
      <c r="B89" s="103"/>
      <c r="C89" s="103"/>
      <c r="D89" s="119"/>
      <c r="E89" s="119"/>
      <c r="F89" s="119"/>
      <c r="G89" s="119"/>
      <c r="H89" s="119"/>
      <c r="I89" s="102"/>
      <c r="J89" s="102"/>
      <c r="K89" s="102"/>
      <c r="L89" s="102"/>
      <c r="M89" s="102"/>
      <c r="N89" s="102"/>
      <c r="O89" s="101"/>
      <c r="P89" s="101"/>
      <c r="Q89" s="101"/>
      <c r="R89" s="32"/>
      <c r="S89" s="101"/>
      <c r="T89" s="101"/>
      <c r="U89" s="101"/>
      <c r="V89" s="102"/>
      <c r="W89" s="102"/>
      <c r="X89" s="102"/>
      <c r="Y89" s="102"/>
      <c r="Z89" s="102"/>
      <c r="AA89" s="102"/>
      <c r="AB89" s="34"/>
      <c r="AC89" s="34"/>
      <c r="AD89" s="34"/>
      <c r="AE89" s="34"/>
      <c r="AF89" s="34"/>
      <c r="AG89" s="49"/>
      <c r="AH89" s="102"/>
      <c r="AI89" s="102"/>
      <c r="AJ89" s="102"/>
      <c r="AK89" s="102"/>
      <c r="AL89" s="102"/>
      <c r="AM89" s="102"/>
      <c r="AN89" s="34"/>
      <c r="AO89" s="34"/>
      <c r="AP89" s="34"/>
      <c r="AQ89" s="34"/>
      <c r="AR89" s="102"/>
      <c r="AS89" s="102"/>
      <c r="AT89" s="102"/>
      <c r="AU89" s="102"/>
      <c r="AV89" s="102"/>
      <c r="AW89" s="102"/>
    </row>
    <row r="90" spans="2:50" ht="11.25" customHeight="1" x14ac:dyDescent="0.15">
      <c r="B90" s="103"/>
      <c r="C90" s="103"/>
      <c r="D90" s="119"/>
      <c r="E90" s="119"/>
      <c r="F90" s="119"/>
      <c r="G90" s="119"/>
      <c r="H90" s="119"/>
      <c r="I90" s="102"/>
      <c r="J90" s="102"/>
      <c r="K90" s="102"/>
      <c r="L90" s="102"/>
      <c r="M90" s="102"/>
      <c r="N90" s="102"/>
      <c r="O90" s="101"/>
      <c r="P90" s="101"/>
      <c r="Q90" s="101"/>
      <c r="R90" s="32"/>
      <c r="S90" s="101"/>
      <c r="T90" s="101"/>
      <c r="U90" s="101"/>
      <c r="V90" s="102"/>
      <c r="W90" s="102"/>
      <c r="X90" s="102"/>
      <c r="Y90" s="102"/>
      <c r="Z90" s="102"/>
      <c r="AA90" s="102"/>
      <c r="AB90" s="34"/>
      <c r="AC90" s="34"/>
      <c r="AD90" s="34"/>
      <c r="AE90" s="34"/>
      <c r="AF90" s="34"/>
      <c r="AG90" s="34"/>
      <c r="AH90" s="102"/>
      <c r="AI90" s="102"/>
      <c r="AJ90" s="102"/>
      <c r="AK90" s="102"/>
      <c r="AL90" s="102"/>
      <c r="AM90" s="102"/>
      <c r="AN90" s="34"/>
      <c r="AO90" s="34"/>
      <c r="AP90" s="34"/>
      <c r="AQ90" s="34"/>
      <c r="AR90" s="102"/>
      <c r="AS90" s="102"/>
      <c r="AT90" s="102"/>
      <c r="AU90" s="102"/>
      <c r="AV90" s="102"/>
      <c r="AW90" s="102"/>
    </row>
    <row r="91" spans="2:50" ht="9" customHeight="1" x14ac:dyDescent="0.15">
      <c r="B91" s="10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8"/>
      <c r="AS91" s="18"/>
      <c r="AT91" s="18"/>
      <c r="AU91" s="18"/>
      <c r="AV91" s="18"/>
      <c r="AW91" s="18"/>
    </row>
    <row r="92" spans="2:50" ht="9" customHeight="1" x14ac:dyDescent="0.15">
      <c r="B92" s="10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9"/>
      <c r="AS92" s="10"/>
      <c r="AT92" s="10"/>
      <c r="AU92" s="10"/>
      <c r="AV92" s="10"/>
      <c r="AW92" s="10"/>
    </row>
    <row r="93" spans="2:50" ht="9" customHeight="1" x14ac:dyDescent="0.15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9"/>
      <c r="AS93" s="10"/>
      <c r="AT93" s="10"/>
      <c r="AU93" s="10"/>
      <c r="AV93" s="10"/>
      <c r="AW93" s="10"/>
    </row>
    <row r="94" spans="2:50" ht="9" customHeight="1" x14ac:dyDescent="0.15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9"/>
      <c r="AS94" s="10"/>
      <c r="AT94" s="10"/>
      <c r="AU94" s="10"/>
      <c r="AV94" s="10"/>
      <c r="AW94" s="10"/>
    </row>
    <row r="95" spans="2:50" ht="9" customHeight="1" x14ac:dyDescent="0.15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9"/>
      <c r="AS95" s="10"/>
      <c r="AT95" s="10"/>
      <c r="AU95" s="10"/>
      <c r="AV95" s="10"/>
      <c r="AW95" s="10"/>
    </row>
    <row r="96" spans="2:50" ht="9" customHeight="1" x14ac:dyDescent="0.15">
      <c r="AR96" s="54"/>
    </row>
  </sheetData>
  <mergeCells count="475">
    <mergeCell ref="AQ5:AR7"/>
    <mergeCell ref="AS5:AT7"/>
    <mergeCell ref="K2:M3"/>
    <mergeCell ref="N2:O3"/>
    <mergeCell ref="Q2:AA3"/>
    <mergeCell ref="AB2:AE3"/>
    <mergeCell ref="AG2:AY3"/>
    <mergeCell ref="B5:D7"/>
    <mergeCell ref="E5:G7"/>
    <mergeCell ref="H5:L7"/>
    <mergeCell ref="M5:Q7"/>
    <mergeCell ref="R5:V7"/>
    <mergeCell ref="AE8:AF9"/>
    <mergeCell ref="AG8:AH9"/>
    <mergeCell ref="AJ8:AK9"/>
    <mergeCell ref="AL8:AM9"/>
    <mergeCell ref="BF5:BF7"/>
    <mergeCell ref="BJ5:BJ7"/>
    <mergeCell ref="B8:B9"/>
    <mergeCell ref="C8:G9"/>
    <mergeCell ref="H8:L9"/>
    <mergeCell ref="M8:N9"/>
    <mergeCell ref="P8:Q9"/>
    <mergeCell ref="R8:S9"/>
    <mergeCell ref="U8:V9"/>
    <mergeCell ref="W8:X9"/>
    <mergeCell ref="AU5:AV7"/>
    <mergeCell ref="AW5:AY7"/>
    <mergeCell ref="AZ5:BA7"/>
    <mergeCell ref="BB5:BB7"/>
    <mergeCell ref="BD5:BD7"/>
    <mergeCell ref="BE5:BE7"/>
    <mergeCell ref="W5:AA7"/>
    <mergeCell ref="AB5:AF7"/>
    <mergeCell ref="AG5:AK7"/>
    <mergeCell ref="AL5:AP7"/>
    <mergeCell ref="BK8:BK9"/>
    <mergeCell ref="BL8:BL9"/>
    <mergeCell ref="B10:B11"/>
    <mergeCell ref="C10:G11"/>
    <mergeCell ref="H10:I11"/>
    <mergeCell ref="K10:L11"/>
    <mergeCell ref="M10:Q11"/>
    <mergeCell ref="R10:S11"/>
    <mergeCell ref="U10:V11"/>
    <mergeCell ref="W10:X11"/>
    <mergeCell ref="BB8:BB9"/>
    <mergeCell ref="BD8:BD9"/>
    <mergeCell ref="BE8:BE9"/>
    <mergeCell ref="BF8:BF9"/>
    <mergeCell ref="BI8:BI9"/>
    <mergeCell ref="BJ8:BJ9"/>
    <mergeCell ref="AO8:AP9"/>
    <mergeCell ref="AQ8:AR9"/>
    <mergeCell ref="AS8:AT9"/>
    <mergeCell ref="AU8:AV9"/>
    <mergeCell ref="AW8:AY9"/>
    <mergeCell ref="AZ8:BA9"/>
    <mergeCell ref="Z8:AA9"/>
    <mergeCell ref="AB8:AC9"/>
    <mergeCell ref="AS10:AT11"/>
    <mergeCell ref="AU10:AV11"/>
    <mergeCell ref="AW10:AY11"/>
    <mergeCell ref="AZ10:BA11"/>
    <mergeCell ref="Z10:AA11"/>
    <mergeCell ref="AB10:AC11"/>
    <mergeCell ref="AE10:AF11"/>
    <mergeCell ref="AG10:AH11"/>
    <mergeCell ref="AJ10:AK11"/>
    <mergeCell ref="AL10:AM11"/>
    <mergeCell ref="AB12:AC13"/>
    <mergeCell ref="AE12:AF13"/>
    <mergeCell ref="AG12:AH13"/>
    <mergeCell ref="AJ12:AK13"/>
    <mergeCell ref="AL12:AM13"/>
    <mergeCell ref="AO12:AP13"/>
    <mergeCell ref="BK10:BK11"/>
    <mergeCell ref="B12:B13"/>
    <mergeCell ref="C12:G13"/>
    <mergeCell ref="H12:I13"/>
    <mergeCell ref="K12:L13"/>
    <mergeCell ref="M12:N13"/>
    <mergeCell ref="P12:Q13"/>
    <mergeCell ref="R12:V13"/>
    <mergeCell ref="W12:X13"/>
    <mergeCell ref="Z12:AA13"/>
    <mergeCell ref="BB10:BB11"/>
    <mergeCell ref="BD10:BD11"/>
    <mergeCell ref="BE10:BE11"/>
    <mergeCell ref="BF10:BF11"/>
    <mergeCell ref="BI10:BI11"/>
    <mergeCell ref="BJ10:BJ11"/>
    <mergeCell ref="AO10:AP11"/>
    <mergeCell ref="AQ10:AR11"/>
    <mergeCell ref="BD12:BD13"/>
    <mergeCell ref="BE12:BE13"/>
    <mergeCell ref="BF12:BF13"/>
    <mergeCell ref="BI12:BI13"/>
    <mergeCell ref="BJ12:BJ13"/>
    <mergeCell ref="BK12:BK13"/>
    <mergeCell ref="AQ12:AR13"/>
    <mergeCell ref="AS12:AT13"/>
    <mergeCell ref="AU12:AV13"/>
    <mergeCell ref="AW12:AY13"/>
    <mergeCell ref="AZ12:BA13"/>
    <mergeCell ref="BB12:BB13"/>
    <mergeCell ref="AS14:AT15"/>
    <mergeCell ref="AU14:AV15"/>
    <mergeCell ref="R14:S15"/>
    <mergeCell ref="U14:V15"/>
    <mergeCell ref="W14:AA15"/>
    <mergeCell ref="AB14:AC15"/>
    <mergeCell ref="AE14:AF15"/>
    <mergeCell ref="AG14:AH15"/>
    <mergeCell ref="B14:B15"/>
    <mergeCell ref="C14:G15"/>
    <mergeCell ref="H14:I15"/>
    <mergeCell ref="K14:L15"/>
    <mergeCell ref="M14:N15"/>
    <mergeCell ref="P14:Q15"/>
    <mergeCell ref="Z16:AA17"/>
    <mergeCell ref="AB16:AF17"/>
    <mergeCell ref="AG16:AH17"/>
    <mergeCell ref="AJ16:AK17"/>
    <mergeCell ref="BI14:BI15"/>
    <mergeCell ref="BJ14:BJ15"/>
    <mergeCell ref="BK14:BK15"/>
    <mergeCell ref="B16:B17"/>
    <mergeCell ref="C16:G17"/>
    <mergeCell ref="H16:I17"/>
    <mergeCell ref="K16:L17"/>
    <mergeCell ref="M16:N17"/>
    <mergeCell ref="P16:Q17"/>
    <mergeCell ref="R16:S17"/>
    <mergeCell ref="AW14:AY15"/>
    <mergeCell ref="AZ14:BA15"/>
    <mergeCell ref="BB14:BB15"/>
    <mergeCell ref="BD14:BD15"/>
    <mergeCell ref="BE14:BE15"/>
    <mergeCell ref="BF14:BF15"/>
    <mergeCell ref="AJ14:AK15"/>
    <mergeCell ref="AL14:AM15"/>
    <mergeCell ref="AO14:AP15"/>
    <mergeCell ref="AQ14:AR15"/>
    <mergeCell ref="BJ16:BJ17"/>
    <mergeCell ref="BK16:BK17"/>
    <mergeCell ref="B18:B19"/>
    <mergeCell ref="C18:G19"/>
    <mergeCell ref="H18:I19"/>
    <mergeCell ref="K18:L19"/>
    <mergeCell ref="M18:N19"/>
    <mergeCell ref="P18:Q19"/>
    <mergeCell ref="R18:S19"/>
    <mergeCell ref="U18:V19"/>
    <mergeCell ref="AZ16:BA17"/>
    <mergeCell ref="BB16:BB17"/>
    <mergeCell ref="BD16:BD17"/>
    <mergeCell ref="BE16:BE17"/>
    <mergeCell ref="BF16:BF17"/>
    <mergeCell ref="BI16:BI17"/>
    <mergeCell ref="AL16:AM17"/>
    <mergeCell ref="AO16:AP17"/>
    <mergeCell ref="AQ16:AR17"/>
    <mergeCell ref="AS16:AT17"/>
    <mergeCell ref="AU16:AV17"/>
    <mergeCell ref="AW16:AY17"/>
    <mergeCell ref="U16:V17"/>
    <mergeCell ref="W16:X17"/>
    <mergeCell ref="AS18:AT19"/>
    <mergeCell ref="AU18:AV19"/>
    <mergeCell ref="AW18:AY19"/>
    <mergeCell ref="AZ18:BA19"/>
    <mergeCell ref="W18:X19"/>
    <mergeCell ref="Z18:AA19"/>
    <mergeCell ref="AB18:AC19"/>
    <mergeCell ref="AE18:AF19"/>
    <mergeCell ref="AG18:AK19"/>
    <mergeCell ref="AL18:AM19"/>
    <mergeCell ref="Z20:AA21"/>
    <mergeCell ref="AB20:AC21"/>
    <mergeCell ref="AE20:AF21"/>
    <mergeCell ref="AG20:AH21"/>
    <mergeCell ref="AJ20:AK21"/>
    <mergeCell ref="AL20:AP21"/>
    <mergeCell ref="BK18:BK19"/>
    <mergeCell ref="B20:B21"/>
    <mergeCell ref="C20:G21"/>
    <mergeCell ref="H20:I21"/>
    <mergeCell ref="K20:L21"/>
    <mergeCell ref="M20:N21"/>
    <mergeCell ref="P20:Q21"/>
    <mergeCell ref="R20:S21"/>
    <mergeCell ref="U20:V21"/>
    <mergeCell ref="W20:X21"/>
    <mergeCell ref="BB18:BB19"/>
    <mergeCell ref="BD18:BD19"/>
    <mergeCell ref="BE18:BE19"/>
    <mergeCell ref="BF18:BF19"/>
    <mergeCell ref="BI18:BI19"/>
    <mergeCell ref="BJ18:BJ19"/>
    <mergeCell ref="AO18:AP19"/>
    <mergeCell ref="AQ18:AR19"/>
    <mergeCell ref="BD20:BD21"/>
    <mergeCell ref="BE20:BE21"/>
    <mergeCell ref="BF20:BF21"/>
    <mergeCell ref="BI20:BI21"/>
    <mergeCell ref="BJ20:BJ21"/>
    <mergeCell ref="BK20:BK21"/>
    <mergeCell ref="AQ20:AR21"/>
    <mergeCell ref="AS20:AT21"/>
    <mergeCell ref="AU20:AV21"/>
    <mergeCell ref="AW20:AY21"/>
    <mergeCell ref="AZ20:BA21"/>
    <mergeCell ref="BB20:BB21"/>
    <mergeCell ref="AL22:AP22"/>
    <mergeCell ref="B23:D25"/>
    <mergeCell ref="E23:G24"/>
    <mergeCell ref="H23:Q24"/>
    <mergeCell ref="R23:T24"/>
    <mergeCell ref="U23:W24"/>
    <mergeCell ref="X23:Z24"/>
    <mergeCell ref="AA23:AC24"/>
    <mergeCell ref="AD23:AF24"/>
    <mergeCell ref="AG23:AI24"/>
    <mergeCell ref="H22:L22"/>
    <mergeCell ref="M22:Q22"/>
    <mergeCell ref="R22:V22"/>
    <mergeCell ref="W22:AA22"/>
    <mergeCell ref="AB22:AF22"/>
    <mergeCell ref="AG22:AK22"/>
    <mergeCell ref="AJ23:AL24"/>
    <mergeCell ref="AM23:AO24"/>
    <mergeCell ref="E25:G26"/>
    <mergeCell ref="H25:Q26"/>
    <mergeCell ref="R25:T26"/>
    <mergeCell ref="U25:W26"/>
    <mergeCell ref="X25:Z26"/>
    <mergeCell ref="AA25:AC26"/>
    <mergeCell ref="BJ26:BJ28"/>
    <mergeCell ref="BK26:BK28"/>
    <mergeCell ref="BL26:BL28"/>
    <mergeCell ref="E27:G28"/>
    <mergeCell ref="H27:Q28"/>
    <mergeCell ref="R27:T28"/>
    <mergeCell ref="U27:W28"/>
    <mergeCell ref="X27:Z28"/>
    <mergeCell ref="AA27:AC28"/>
    <mergeCell ref="AJ25:AL26"/>
    <mergeCell ref="AM25:AO26"/>
    <mergeCell ref="BD26:BD28"/>
    <mergeCell ref="BE26:BE28"/>
    <mergeCell ref="BF26:BF28"/>
    <mergeCell ref="AD27:AF28"/>
    <mergeCell ref="AG27:AI28"/>
    <mergeCell ref="AJ27:AL28"/>
    <mergeCell ref="AM27:AO28"/>
    <mergeCell ref="AP27:AP28"/>
    <mergeCell ref="AQ27:AQ28"/>
    <mergeCell ref="AR27:AR28"/>
    <mergeCell ref="AS27:BA28"/>
    <mergeCell ref="H29:I30"/>
    <mergeCell ref="K29:L30"/>
    <mergeCell ref="M29:N30"/>
    <mergeCell ref="P29:Q30"/>
    <mergeCell ref="R29:S30"/>
    <mergeCell ref="B26:D28"/>
    <mergeCell ref="BI29:BI30"/>
    <mergeCell ref="AD25:AF26"/>
    <mergeCell ref="AG25:AI26"/>
    <mergeCell ref="BI26:BI28"/>
    <mergeCell ref="BJ29:BJ30"/>
    <mergeCell ref="BK29:BK30"/>
    <mergeCell ref="B31:D40"/>
    <mergeCell ref="E31:G40"/>
    <mergeCell ref="H31:BA32"/>
    <mergeCell ref="BI31:BI32"/>
    <mergeCell ref="BJ31:BJ32"/>
    <mergeCell ref="BK31:BK32"/>
    <mergeCell ref="H35:BA36"/>
    <mergeCell ref="AJ29:AK30"/>
    <mergeCell ref="AL29:AM30"/>
    <mergeCell ref="AO29:AP30"/>
    <mergeCell ref="BD29:BD30"/>
    <mergeCell ref="BE29:BE30"/>
    <mergeCell ref="BF29:BF30"/>
    <mergeCell ref="U29:V30"/>
    <mergeCell ref="W29:X30"/>
    <mergeCell ref="Z29:AA30"/>
    <mergeCell ref="AB29:AC30"/>
    <mergeCell ref="AE29:AF30"/>
    <mergeCell ref="AG29:AH30"/>
    <mergeCell ref="H37:BA38"/>
    <mergeCell ref="H39:BA40"/>
    <mergeCell ref="B29:G30"/>
    <mergeCell ref="AH41:AW42"/>
    <mergeCell ref="C43:M44"/>
    <mergeCell ref="AH43:AM44"/>
    <mergeCell ref="AR43:AW44"/>
    <mergeCell ref="BL31:BL32"/>
    <mergeCell ref="H33:BA34"/>
    <mergeCell ref="BH33:BH34"/>
    <mergeCell ref="BI33:BI34"/>
    <mergeCell ref="BJ33:BJ34"/>
    <mergeCell ref="BK33:BK34"/>
    <mergeCell ref="AH45:AM46"/>
    <mergeCell ref="AR45:AW46"/>
    <mergeCell ref="B47:C48"/>
    <mergeCell ref="D47:H48"/>
    <mergeCell ref="I47:N48"/>
    <mergeCell ref="O47:Q48"/>
    <mergeCell ref="S47:U48"/>
    <mergeCell ref="V47:AA48"/>
    <mergeCell ref="AH47:AM48"/>
    <mergeCell ref="AR47:AW48"/>
    <mergeCell ref="B45:C46"/>
    <mergeCell ref="D45:H46"/>
    <mergeCell ref="I45:N46"/>
    <mergeCell ref="O45:Q46"/>
    <mergeCell ref="S45:U46"/>
    <mergeCell ref="V45:AA46"/>
    <mergeCell ref="AH49:AM50"/>
    <mergeCell ref="AR49:AW50"/>
    <mergeCell ref="B51:C52"/>
    <mergeCell ref="D51:H52"/>
    <mergeCell ref="I51:N52"/>
    <mergeCell ref="O51:Q52"/>
    <mergeCell ref="S51:U52"/>
    <mergeCell ref="V51:AA52"/>
    <mergeCell ref="AH51:AM52"/>
    <mergeCell ref="AR51:AW52"/>
    <mergeCell ref="B49:C50"/>
    <mergeCell ref="D49:H50"/>
    <mergeCell ref="I49:N50"/>
    <mergeCell ref="O49:Q50"/>
    <mergeCell ref="S49:U50"/>
    <mergeCell ref="V49:AA50"/>
    <mergeCell ref="AH53:AM54"/>
    <mergeCell ref="AR53:AW54"/>
    <mergeCell ref="B55:C56"/>
    <mergeCell ref="D55:H56"/>
    <mergeCell ref="I55:N56"/>
    <mergeCell ref="O55:Q56"/>
    <mergeCell ref="S55:U56"/>
    <mergeCell ref="V55:AA56"/>
    <mergeCell ref="AH55:AM56"/>
    <mergeCell ref="AR55:AW56"/>
    <mergeCell ref="B53:C54"/>
    <mergeCell ref="D53:H54"/>
    <mergeCell ref="I53:N54"/>
    <mergeCell ref="O53:Q54"/>
    <mergeCell ref="S53:U54"/>
    <mergeCell ref="V53:AA54"/>
    <mergeCell ref="AH57:AM58"/>
    <mergeCell ref="AR57:AW58"/>
    <mergeCell ref="C59:M60"/>
    <mergeCell ref="B61:C62"/>
    <mergeCell ref="D61:H62"/>
    <mergeCell ref="I61:N62"/>
    <mergeCell ref="O61:Q62"/>
    <mergeCell ref="S61:U62"/>
    <mergeCell ref="V61:AA62"/>
    <mergeCell ref="AH61:AM62"/>
    <mergeCell ref="B57:C58"/>
    <mergeCell ref="D57:H58"/>
    <mergeCell ref="I57:N58"/>
    <mergeCell ref="O57:Q58"/>
    <mergeCell ref="S57:U58"/>
    <mergeCell ref="V57:AA58"/>
    <mergeCell ref="AR61:AW62"/>
    <mergeCell ref="B63:C64"/>
    <mergeCell ref="D63:H64"/>
    <mergeCell ref="I63:N64"/>
    <mergeCell ref="O63:Q64"/>
    <mergeCell ref="S63:U64"/>
    <mergeCell ref="V63:AA64"/>
    <mergeCell ref="AH63:AM64"/>
    <mergeCell ref="AR63:AW64"/>
    <mergeCell ref="AH65:AM66"/>
    <mergeCell ref="AR65:AW66"/>
    <mergeCell ref="B67:C68"/>
    <mergeCell ref="D67:H68"/>
    <mergeCell ref="I67:N68"/>
    <mergeCell ref="O67:Q68"/>
    <mergeCell ref="S67:U68"/>
    <mergeCell ref="V67:AA68"/>
    <mergeCell ref="AH67:AM68"/>
    <mergeCell ref="AR67:AW68"/>
    <mergeCell ref="B65:C66"/>
    <mergeCell ref="D65:H66"/>
    <mergeCell ref="I65:N66"/>
    <mergeCell ref="O65:Q66"/>
    <mergeCell ref="S65:U66"/>
    <mergeCell ref="V65:AA66"/>
    <mergeCell ref="AH69:AM70"/>
    <mergeCell ref="AR69:AW70"/>
    <mergeCell ref="B71:C72"/>
    <mergeCell ref="D71:H72"/>
    <mergeCell ref="I71:N72"/>
    <mergeCell ref="O71:Q72"/>
    <mergeCell ref="S71:U72"/>
    <mergeCell ref="V71:AA72"/>
    <mergeCell ref="AH71:AM72"/>
    <mergeCell ref="AR71:AW72"/>
    <mergeCell ref="B69:C70"/>
    <mergeCell ref="D69:H70"/>
    <mergeCell ref="I69:N70"/>
    <mergeCell ref="O69:Q70"/>
    <mergeCell ref="S69:U70"/>
    <mergeCell ref="V69:AA70"/>
    <mergeCell ref="AH73:AM74"/>
    <mergeCell ref="AR73:AW74"/>
    <mergeCell ref="C75:M76"/>
    <mergeCell ref="B77:C78"/>
    <mergeCell ref="D77:H78"/>
    <mergeCell ref="I77:N78"/>
    <mergeCell ref="O77:Q78"/>
    <mergeCell ref="S77:U78"/>
    <mergeCell ref="V77:AA78"/>
    <mergeCell ref="AH77:AM78"/>
    <mergeCell ref="B73:C74"/>
    <mergeCell ref="D73:H74"/>
    <mergeCell ref="I73:N74"/>
    <mergeCell ref="O73:Q74"/>
    <mergeCell ref="S73:U74"/>
    <mergeCell ref="V73:AA74"/>
    <mergeCell ref="AR77:AW78"/>
    <mergeCell ref="B79:C80"/>
    <mergeCell ref="D79:H80"/>
    <mergeCell ref="I79:N80"/>
    <mergeCell ref="O79:Q80"/>
    <mergeCell ref="S79:U80"/>
    <mergeCell ref="V79:AA80"/>
    <mergeCell ref="AH79:AM80"/>
    <mergeCell ref="AR79:AW80"/>
    <mergeCell ref="AH81:AM82"/>
    <mergeCell ref="AR81:AW82"/>
    <mergeCell ref="B83:C84"/>
    <mergeCell ref="D83:H84"/>
    <mergeCell ref="I83:N84"/>
    <mergeCell ref="O83:Q84"/>
    <mergeCell ref="S83:U84"/>
    <mergeCell ref="V83:AA84"/>
    <mergeCell ref="AH83:AM84"/>
    <mergeCell ref="AR83:AW84"/>
    <mergeCell ref="B81:C82"/>
    <mergeCell ref="D81:H82"/>
    <mergeCell ref="I81:N82"/>
    <mergeCell ref="O81:Q82"/>
    <mergeCell ref="S81:U82"/>
    <mergeCell ref="V81:AA82"/>
    <mergeCell ref="AH85:AM86"/>
    <mergeCell ref="AR85:AW86"/>
    <mergeCell ref="B87:C88"/>
    <mergeCell ref="D87:H88"/>
    <mergeCell ref="I87:N88"/>
    <mergeCell ref="O87:Q88"/>
    <mergeCell ref="S87:U88"/>
    <mergeCell ref="V87:AA88"/>
    <mergeCell ref="AH87:AM88"/>
    <mergeCell ref="AR87:AW88"/>
    <mergeCell ref="B85:C86"/>
    <mergeCell ref="D85:H86"/>
    <mergeCell ref="I85:N86"/>
    <mergeCell ref="O85:Q86"/>
    <mergeCell ref="S85:U86"/>
    <mergeCell ref="V85:AA86"/>
    <mergeCell ref="AH89:AM90"/>
    <mergeCell ref="AR89:AW90"/>
    <mergeCell ref="C91:N92"/>
    <mergeCell ref="B89:C90"/>
    <mergeCell ref="D89:H90"/>
    <mergeCell ref="I89:N90"/>
    <mergeCell ref="O89:Q90"/>
    <mergeCell ref="S89:U90"/>
    <mergeCell ref="V89:AA90"/>
  </mergeCells>
  <phoneticPr fontId="4"/>
  <conditionalFormatting sqref="M12:N21 R14:S21 W16:X21 AB18:AC21 AG20:AH21 AB8:AB14 H10:I21 R8:S11 W8:X13 AL8:AM19 AG8:AH17 AC8:AC13 M8">
    <cfRule type="expression" dxfId="418" priority="306" stopIfTrue="1">
      <formula>H8&gt;K8</formula>
    </cfRule>
    <cfRule type="expression" dxfId="417" priority="307" stopIfTrue="1">
      <formula>H8=K8</formula>
    </cfRule>
  </conditionalFormatting>
  <conditionalFormatting sqref="P8:Q9 P12:Q21 U14:V21 Z16:AA21 AE18:AF21 AJ20:AK21 K10:L21 U8:V11 Z8:AA13 AE8:AF15 AJ8:AK17 AO8:AP19">
    <cfRule type="expression" dxfId="416" priority="304" stopIfTrue="1">
      <formula>H8=K8</formula>
    </cfRule>
    <cfRule type="expression" dxfId="415" priority="305" stopIfTrue="1">
      <formula>H8&lt;K8</formula>
    </cfRule>
  </conditionalFormatting>
  <conditionalFormatting sqref="O47:Q60 O63:Q76 O79:Q90">
    <cfRule type="expression" dxfId="414" priority="302" stopIfTrue="1">
      <formula>O47&gt;S47</formula>
    </cfRule>
    <cfRule type="expression" dxfId="413" priority="303" stopIfTrue="1">
      <formula>O47=S47</formula>
    </cfRule>
  </conditionalFormatting>
  <conditionalFormatting sqref="S47:U60 S63:U76 S79:U90">
    <cfRule type="expression" dxfId="412" priority="300" stopIfTrue="1">
      <formula>S47&gt;O47</formula>
    </cfRule>
    <cfRule type="expression" dxfId="411" priority="301" stopIfTrue="1">
      <formula>S47=O47</formula>
    </cfRule>
  </conditionalFormatting>
  <conditionalFormatting sqref="C8:E21">
    <cfRule type="expression" dxfId="410" priority="297" stopIfTrue="1">
      <formula>AZ8=1</formula>
    </cfRule>
    <cfRule type="expression" dxfId="409" priority="298" stopIfTrue="1">
      <formula>AZ8=2</formula>
    </cfRule>
    <cfRule type="expression" dxfId="408" priority="299" stopIfTrue="1">
      <formula>AZ8=3</formula>
    </cfRule>
  </conditionalFormatting>
  <conditionalFormatting sqref="F8:G21">
    <cfRule type="expression" dxfId="407" priority="294" stopIfTrue="1">
      <formula>#REF!=1</formula>
    </cfRule>
    <cfRule type="expression" dxfId="406" priority="295" stopIfTrue="1">
      <formula>#REF!=2</formula>
    </cfRule>
    <cfRule type="expression" dxfId="405" priority="296" stopIfTrue="1">
      <formula>#REF!=3</formula>
    </cfRule>
  </conditionalFormatting>
  <conditionalFormatting sqref="E23 E27 E25 BI31:BL31">
    <cfRule type="expression" dxfId="404" priority="293" stopIfTrue="1">
      <formula>E23=FALSE</formula>
    </cfRule>
  </conditionalFormatting>
  <conditionalFormatting sqref="AZ20 AZ8 AZ10 AZ12 AZ14 AZ16 AZ18">
    <cfRule type="expression" dxfId="403" priority="290" stopIfTrue="1">
      <formula>$AZ$8=1</formula>
    </cfRule>
    <cfRule type="expression" dxfId="402" priority="291" stopIfTrue="1">
      <formula>$AZ$8=2</formula>
    </cfRule>
    <cfRule type="expression" dxfId="401" priority="292" stopIfTrue="1">
      <formula>$AZ$8=3</formula>
    </cfRule>
  </conditionalFormatting>
  <conditionalFormatting sqref="AZ10">
    <cfRule type="expression" dxfId="400" priority="287" stopIfTrue="1">
      <formula>$AZ$10=1</formula>
    </cfRule>
    <cfRule type="expression" dxfId="399" priority="288" stopIfTrue="1">
      <formula>$AZ$10=2</formula>
    </cfRule>
    <cfRule type="expression" dxfId="398" priority="289" stopIfTrue="1">
      <formula>$AZ$10=3</formula>
    </cfRule>
  </conditionalFormatting>
  <conditionalFormatting sqref="AZ12">
    <cfRule type="expression" dxfId="397" priority="284" stopIfTrue="1">
      <formula>$AZ$12=1</formula>
    </cfRule>
    <cfRule type="expression" dxfId="396" priority="285" stopIfTrue="1">
      <formula>$AZ$12=2</formula>
    </cfRule>
    <cfRule type="expression" dxfId="395" priority="286" stopIfTrue="1">
      <formula>$AZ$12=3</formula>
    </cfRule>
  </conditionalFormatting>
  <conditionalFormatting sqref="AZ14">
    <cfRule type="expression" dxfId="394" priority="281" stopIfTrue="1">
      <formula>$AZ$14=1</formula>
    </cfRule>
    <cfRule type="expression" dxfId="393" priority="282" stopIfTrue="1">
      <formula>$AZ$14=2</formula>
    </cfRule>
    <cfRule type="expression" dxfId="392" priority="283" stopIfTrue="1">
      <formula>$AZ$14=3</formula>
    </cfRule>
  </conditionalFormatting>
  <conditionalFormatting sqref="AZ20">
    <cfRule type="expression" dxfId="391" priority="278" stopIfTrue="1">
      <formula>$AZ$20=1</formula>
    </cfRule>
    <cfRule type="expression" dxfId="390" priority="279" stopIfTrue="1">
      <formula>$AZ$20=2</formula>
    </cfRule>
    <cfRule type="expression" dxfId="389" priority="280" stopIfTrue="1">
      <formula>$AZ$20=3</formula>
    </cfRule>
  </conditionalFormatting>
  <conditionalFormatting sqref="H29 AL29 AD29:AE29 W29 O29:P29 AG29 AI29:AJ29 Y29:Z29 AB29 AN29:AO29 BI31:BL31 R29 T29:U29 J29:K29 M29">
    <cfRule type="expression" dxfId="388" priority="277" stopIfTrue="1">
      <formula>$H$29=FALSE</formula>
    </cfRule>
  </conditionalFormatting>
  <conditionalFormatting sqref="K29:L30 P29:Q30 U29:V30 Z29:AA30 AE29:AF30 AJ29:AK30 AO29:AP30">
    <cfRule type="expression" dxfId="387" priority="276" stopIfTrue="1">
      <formula>$K$29=FALSE</formula>
    </cfRule>
  </conditionalFormatting>
  <conditionalFormatting sqref="M29:N30">
    <cfRule type="expression" dxfId="386" priority="275" stopIfTrue="1">
      <formula>$M$29=FALSE</formula>
    </cfRule>
  </conditionalFormatting>
  <conditionalFormatting sqref="P29:Q30">
    <cfRule type="expression" dxfId="385" priority="274" stopIfTrue="1">
      <formula>$P$29=FALSE</formula>
    </cfRule>
  </conditionalFormatting>
  <conditionalFormatting sqref="R29:S30">
    <cfRule type="expression" dxfId="384" priority="273" stopIfTrue="1">
      <formula>$R$29=FALSE</formula>
    </cfRule>
  </conditionalFormatting>
  <conditionalFormatting sqref="U29:V30">
    <cfRule type="expression" dxfId="383" priority="272" stopIfTrue="1">
      <formula>$U$29=FALSE</formula>
    </cfRule>
  </conditionalFormatting>
  <conditionalFormatting sqref="W29:X30">
    <cfRule type="expression" dxfId="382" priority="271" stopIfTrue="1">
      <formula>$W$29=FALSE</formula>
    </cfRule>
  </conditionalFormatting>
  <conditionalFormatting sqref="Z29:AA30">
    <cfRule type="expression" dxfId="381" priority="270" stopIfTrue="1">
      <formula>$Z$29=FALSE</formula>
    </cfRule>
  </conditionalFormatting>
  <conditionalFormatting sqref="W29:X30 Z29:AC30">
    <cfRule type="expression" dxfId="380" priority="269" stopIfTrue="1">
      <formula>$AB$29=FALSE</formula>
    </cfRule>
  </conditionalFormatting>
  <conditionalFormatting sqref="AE29:AF30">
    <cfRule type="expression" dxfId="379" priority="268" stopIfTrue="1">
      <formula>$AE$29=FALSE</formula>
    </cfRule>
  </conditionalFormatting>
  <conditionalFormatting sqref="AG29:AH30">
    <cfRule type="expression" dxfId="378" priority="267" stopIfTrue="1">
      <formula>$AG$29=FALSE</formula>
    </cfRule>
  </conditionalFormatting>
  <conditionalFormatting sqref="AJ29:AK30">
    <cfRule type="expression" dxfId="377" priority="266" stopIfTrue="1">
      <formula>$AJ$29=FALSE</formula>
    </cfRule>
  </conditionalFormatting>
  <conditionalFormatting sqref="AL29:AM30">
    <cfRule type="expression" dxfId="376" priority="265" stopIfTrue="1">
      <formula>$AL$29=FALSE</formula>
    </cfRule>
  </conditionalFormatting>
  <conditionalFormatting sqref="AO29:AP30">
    <cfRule type="expression" dxfId="375" priority="264" stopIfTrue="1">
      <formula>$AO$29=FALSE</formula>
    </cfRule>
  </conditionalFormatting>
  <conditionalFormatting sqref="AZ8 AZ10 AZ12 AZ14 AZ16 AZ18">
    <cfRule type="expression" dxfId="374" priority="261" stopIfTrue="1">
      <formula>$AZ$16=1</formula>
    </cfRule>
    <cfRule type="expression" dxfId="373" priority="262" stopIfTrue="1">
      <formula>$AZ$16=2</formula>
    </cfRule>
    <cfRule type="expression" dxfId="372" priority="263" stopIfTrue="1">
      <formula>$AZ$16=3</formula>
    </cfRule>
  </conditionalFormatting>
  <conditionalFormatting sqref="AZ18">
    <cfRule type="expression" dxfId="371" priority="258" stopIfTrue="1">
      <formula>$AZ$18=1</formula>
    </cfRule>
    <cfRule type="expression" dxfId="370" priority="259" stopIfTrue="1">
      <formula>$AZ$18=2</formula>
    </cfRule>
    <cfRule type="expression" dxfId="369" priority="260" stopIfTrue="1">
      <formula>$AZ$18=3</formula>
    </cfRule>
  </conditionalFormatting>
  <conditionalFormatting sqref="C16:E17">
    <cfRule type="expression" dxfId="368" priority="255" stopIfTrue="1">
      <formula>AZ16=1</formula>
    </cfRule>
    <cfRule type="expression" dxfId="367" priority="256" stopIfTrue="1">
      <formula>AZ16=2</formula>
    </cfRule>
    <cfRule type="expression" dxfId="366" priority="257" stopIfTrue="1">
      <formula>AZ16=3</formula>
    </cfRule>
  </conditionalFormatting>
  <conditionalFormatting sqref="AZ20 AZ8 AZ10 AZ12 AZ14 AZ16 AZ18">
    <cfRule type="expression" dxfId="365" priority="252" stopIfTrue="1">
      <formula>$BA$8=1</formula>
    </cfRule>
    <cfRule type="expression" dxfId="364" priority="253" stopIfTrue="1">
      <formula>$BA$8=2</formula>
    </cfRule>
    <cfRule type="expression" dxfId="363" priority="254" stopIfTrue="1">
      <formula>$BA$8=3</formula>
    </cfRule>
  </conditionalFormatting>
  <conditionalFormatting sqref="AZ10">
    <cfRule type="expression" dxfId="362" priority="249" stopIfTrue="1">
      <formula>$BA$10=1</formula>
    </cfRule>
    <cfRule type="expression" dxfId="361" priority="250" stopIfTrue="1">
      <formula>$BA$10=2</formula>
    </cfRule>
    <cfRule type="expression" dxfId="360" priority="251" stopIfTrue="1">
      <formula>$BA$10=3</formula>
    </cfRule>
  </conditionalFormatting>
  <conditionalFormatting sqref="AZ12">
    <cfRule type="expression" dxfId="359" priority="246" stopIfTrue="1">
      <formula>$BA$12=1</formula>
    </cfRule>
    <cfRule type="expression" dxfId="358" priority="247" stopIfTrue="1">
      <formula>$BA$12=2</formula>
    </cfRule>
    <cfRule type="expression" dxfId="357" priority="248" stopIfTrue="1">
      <formula>$BA$12=3</formula>
    </cfRule>
  </conditionalFormatting>
  <conditionalFormatting sqref="AZ14">
    <cfRule type="expression" dxfId="356" priority="243" stopIfTrue="1">
      <formula>$BA$14=1</formula>
    </cfRule>
    <cfRule type="expression" dxfId="355" priority="244" stopIfTrue="1">
      <formula>$BA$14=2</formula>
    </cfRule>
    <cfRule type="expression" dxfId="354" priority="245" stopIfTrue="1">
      <formula>$BA$14=3</formula>
    </cfRule>
  </conditionalFormatting>
  <conditionalFormatting sqref="AZ20">
    <cfRule type="expression" dxfId="353" priority="240" stopIfTrue="1">
      <formula>$BA$20=1</formula>
    </cfRule>
    <cfRule type="expression" dxfId="352" priority="241" stopIfTrue="1">
      <formula>$BA$20=2</formula>
    </cfRule>
    <cfRule type="expression" dxfId="351" priority="242" stopIfTrue="1">
      <formula>$BA$20=3</formula>
    </cfRule>
  </conditionalFormatting>
  <conditionalFormatting sqref="AZ8 AZ10 AZ12 AZ14 AZ16 AZ18">
    <cfRule type="expression" dxfId="350" priority="237" stopIfTrue="1">
      <formula>$BA$16=1</formula>
    </cfRule>
    <cfRule type="expression" dxfId="349" priority="238" stopIfTrue="1">
      <formula>$BA$16=2</formula>
    </cfRule>
    <cfRule type="expression" dxfId="348" priority="239" stopIfTrue="1">
      <formula>$BA$16=3</formula>
    </cfRule>
  </conditionalFormatting>
  <conditionalFormatting sqref="AZ18">
    <cfRule type="expression" dxfId="347" priority="234" stopIfTrue="1">
      <formula>$BA$18=1</formula>
    </cfRule>
    <cfRule type="expression" dxfId="346" priority="235" stopIfTrue="1">
      <formula>$BA$18=2</formula>
    </cfRule>
    <cfRule type="expression" dxfId="345" priority="236" stopIfTrue="1">
      <formula>$BA$18=3</formula>
    </cfRule>
  </conditionalFormatting>
  <conditionalFormatting sqref="AO16:AP17">
    <cfRule type="expression" dxfId="344" priority="232" stopIfTrue="1">
      <formula>AL16=AO16</formula>
    </cfRule>
    <cfRule type="expression" dxfId="343" priority="233" stopIfTrue="1">
      <formula>AL16&lt;AO16</formula>
    </cfRule>
  </conditionalFormatting>
  <conditionalFormatting sqref="AO18:AP19">
    <cfRule type="expression" dxfId="342" priority="230" stopIfTrue="1">
      <formula>AL18=AO18</formula>
    </cfRule>
    <cfRule type="expression" dxfId="341" priority="231" stopIfTrue="1">
      <formula>AL18&lt;AO18</formula>
    </cfRule>
  </conditionalFormatting>
  <conditionalFormatting sqref="AP27:AR27">
    <cfRule type="expression" dxfId="340" priority="229" stopIfTrue="1">
      <formula>$BJ$2=2006</formula>
    </cfRule>
  </conditionalFormatting>
  <conditionalFormatting sqref="AZ20 BI8:BK21 BL8:BL9 BI31:BL31 AZ8 AZ10 AZ12 AZ14 AZ16 AZ18">
    <cfRule type="expression" dxfId="339" priority="227" stopIfTrue="1">
      <formula>AZ8=1</formula>
    </cfRule>
    <cfRule type="expression" dxfId="338" priority="228" stopIfTrue="1">
      <formula>AZ8=2</formula>
    </cfRule>
  </conditionalFormatting>
  <conditionalFormatting sqref="B5">
    <cfRule type="expression" dxfId="337" priority="225" stopIfTrue="1">
      <formula>B5&gt;E5</formula>
    </cfRule>
    <cfRule type="expression" dxfId="336" priority="226" stopIfTrue="1">
      <formula>B5=E5</formula>
    </cfRule>
  </conditionalFormatting>
  <conditionalFormatting sqref="B23">
    <cfRule type="expression" dxfId="335" priority="223" stopIfTrue="1">
      <formula>B23&gt;E23</formula>
    </cfRule>
    <cfRule type="expression" dxfId="334" priority="224" stopIfTrue="1">
      <formula>B23=E23</formula>
    </cfRule>
  </conditionalFormatting>
  <conditionalFormatting sqref="M12:N21 R14:S21 W16:X21 AB18:AC21 AG20:AH21 AB8:AB14 H10:I21 R8:S11 W8:X13 AL8:AM19 AG8:AH17 AC8:AC13 M8">
    <cfRule type="expression" dxfId="333" priority="221" stopIfTrue="1">
      <formula>H8&gt;K8</formula>
    </cfRule>
    <cfRule type="expression" dxfId="332" priority="222" stopIfTrue="1">
      <formula>H8=K8</formula>
    </cfRule>
  </conditionalFormatting>
  <conditionalFormatting sqref="P8:Q9 P12:Q21 U14:V21 Z16:AA21 AE18:AF21 AJ20:AK21 K10:L21 U8:V11 Z8:AA13 AE8:AF15 AJ8:AK17 AO8:AP19">
    <cfRule type="expression" dxfId="331" priority="219" stopIfTrue="1">
      <formula>H8=K8</formula>
    </cfRule>
    <cfRule type="expression" dxfId="330" priority="220" stopIfTrue="1">
      <formula>H8&lt;K8</formula>
    </cfRule>
  </conditionalFormatting>
  <conditionalFormatting sqref="O61:Q74 O45:Q58 O77:Q90">
    <cfRule type="expression" dxfId="329" priority="217" stopIfTrue="1">
      <formula>O45&gt;S45</formula>
    </cfRule>
    <cfRule type="expression" dxfId="328" priority="218" stopIfTrue="1">
      <formula>O45=S45</formula>
    </cfRule>
  </conditionalFormatting>
  <conditionalFormatting sqref="S61:U74 S45:U58 S77:U90">
    <cfRule type="expression" dxfId="327" priority="215" stopIfTrue="1">
      <formula>S45&gt;O45</formula>
    </cfRule>
    <cfRule type="expression" dxfId="326" priority="216" stopIfTrue="1">
      <formula>S45=O45</formula>
    </cfRule>
  </conditionalFormatting>
  <conditionalFormatting sqref="C8:E21">
    <cfRule type="expression" dxfId="325" priority="212" stopIfTrue="1">
      <formula>AZ8=1</formula>
    </cfRule>
    <cfRule type="expression" dxfId="324" priority="213" stopIfTrue="1">
      <formula>AZ8=2</formula>
    </cfRule>
    <cfRule type="expression" dxfId="323" priority="214" stopIfTrue="1">
      <formula>AZ8=3</formula>
    </cfRule>
  </conditionalFormatting>
  <conditionalFormatting sqref="F8:G21">
    <cfRule type="expression" dxfId="322" priority="209" stopIfTrue="1">
      <formula>#REF!=1</formula>
    </cfRule>
    <cfRule type="expression" dxfId="321" priority="210" stopIfTrue="1">
      <formula>#REF!=2</formula>
    </cfRule>
    <cfRule type="expression" dxfId="320" priority="211" stopIfTrue="1">
      <formula>#REF!=3</formula>
    </cfRule>
  </conditionalFormatting>
  <conditionalFormatting sqref="E23 E27 E25 BI31:BL31">
    <cfRule type="expression" dxfId="319" priority="208" stopIfTrue="1">
      <formula>E23=FALSE</formula>
    </cfRule>
  </conditionalFormatting>
  <conditionalFormatting sqref="AZ8 AZ20 AZ10 AZ12 AZ14 AZ16 AZ18">
    <cfRule type="expression" dxfId="318" priority="205" stopIfTrue="1">
      <formula>$AZ$8=1</formula>
    </cfRule>
    <cfRule type="expression" dxfId="317" priority="206" stopIfTrue="1">
      <formula>$AZ$8=2</formula>
    </cfRule>
    <cfRule type="expression" dxfId="316" priority="207" stopIfTrue="1">
      <formula>$AZ$8=3</formula>
    </cfRule>
  </conditionalFormatting>
  <conditionalFormatting sqref="AZ10">
    <cfRule type="expression" dxfId="315" priority="202" stopIfTrue="1">
      <formula>$AZ$10=1</formula>
    </cfRule>
    <cfRule type="expression" dxfId="314" priority="203" stopIfTrue="1">
      <formula>$AZ$10=2</formula>
    </cfRule>
    <cfRule type="expression" dxfId="313" priority="204" stopIfTrue="1">
      <formula>$AZ$10=3</formula>
    </cfRule>
  </conditionalFormatting>
  <conditionalFormatting sqref="AZ12">
    <cfRule type="expression" dxfId="312" priority="199" stopIfTrue="1">
      <formula>$AZ$12=1</formula>
    </cfRule>
    <cfRule type="expression" dxfId="311" priority="200" stopIfTrue="1">
      <formula>$AZ$12=2</formula>
    </cfRule>
    <cfRule type="expression" dxfId="310" priority="201" stopIfTrue="1">
      <formula>$AZ$12=3</formula>
    </cfRule>
  </conditionalFormatting>
  <conditionalFormatting sqref="AZ14">
    <cfRule type="expression" dxfId="309" priority="196" stopIfTrue="1">
      <formula>$AZ$14=1</formula>
    </cfRule>
    <cfRule type="expression" dxfId="308" priority="197" stopIfTrue="1">
      <formula>$AZ$14=2</formula>
    </cfRule>
    <cfRule type="expression" dxfId="307" priority="198" stopIfTrue="1">
      <formula>$AZ$14=3</formula>
    </cfRule>
  </conditionalFormatting>
  <conditionalFormatting sqref="AZ20">
    <cfRule type="expression" dxfId="306" priority="193" stopIfTrue="1">
      <formula>$AZ$20=1</formula>
    </cfRule>
    <cfRule type="expression" dxfId="305" priority="194" stopIfTrue="1">
      <formula>$AZ$20=2</formula>
    </cfRule>
    <cfRule type="expression" dxfId="304" priority="195" stopIfTrue="1">
      <formula>$AZ$20=3</formula>
    </cfRule>
  </conditionalFormatting>
  <conditionalFormatting sqref="H29 AL29 AD29:AE29 W29 O29:P29 AG29 AI29:AJ29 Y29:Z29 AB29 AN29:AO29 BI31:BL31 R29 T29:U29 J29:K29 M29">
    <cfRule type="expression" dxfId="303" priority="192" stopIfTrue="1">
      <formula>$H$29=FALSE</formula>
    </cfRule>
  </conditionalFormatting>
  <conditionalFormatting sqref="K29:L30 P29:Q30 U29:V30 Z29:AA30 AE29:AF30 AJ29:AK30 AO29:AP30">
    <cfRule type="expression" dxfId="302" priority="191" stopIfTrue="1">
      <formula>$K$29=FALSE</formula>
    </cfRule>
  </conditionalFormatting>
  <conditionalFormatting sqref="M29:N30">
    <cfRule type="expression" dxfId="301" priority="190" stopIfTrue="1">
      <formula>$M$29=FALSE</formula>
    </cfRule>
  </conditionalFormatting>
  <conditionalFormatting sqref="P29:Q30">
    <cfRule type="expression" dxfId="300" priority="189" stopIfTrue="1">
      <formula>$P$29=FALSE</formula>
    </cfRule>
  </conditionalFormatting>
  <conditionalFormatting sqref="R29:S30">
    <cfRule type="expression" dxfId="299" priority="188" stopIfTrue="1">
      <formula>$R$29=FALSE</formula>
    </cfRule>
  </conditionalFormatting>
  <conditionalFormatting sqref="U29:V30">
    <cfRule type="expression" dxfId="298" priority="187" stopIfTrue="1">
      <formula>$U$29=FALSE</formula>
    </cfRule>
  </conditionalFormatting>
  <conditionalFormatting sqref="W29:X30">
    <cfRule type="expression" dxfId="297" priority="186" stopIfTrue="1">
      <formula>$W$29=FALSE</formula>
    </cfRule>
  </conditionalFormatting>
  <conditionalFormatting sqref="Z29:AA30">
    <cfRule type="expression" dxfId="296" priority="185" stopIfTrue="1">
      <formula>$Z$29=FALSE</formula>
    </cfRule>
  </conditionalFormatting>
  <conditionalFormatting sqref="W29:X30 Z29:AC30">
    <cfRule type="expression" dxfId="295" priority="184" stopIfTrue="1">
      <formula>$AB$29=FALSE</formula>
    </cfRule>
  </conditionalFormatting>
  <conditionalFormatting sqref="AE29:AF30">
    <cfRule type="expression" dxfId="294" priority="183" stopIfTrue="1">
      <formula>$AE$29=FALSE</formula>
    </cfRule>
  </conditionalFormatting>
  <conditionalFormatting sqref="AG29:AH30">
    <cfRule type="expression" dxfId="293" priority="182" stopIfTrue="1">
      <formula>$AG$29=FALSE</formula>
    </cfRule>
  </conditionalFormatting>
  <conditionalFormatting sqref="AJ29:AK30">
    <cfRule type="expression" dxfId="292" priority="181" stopIfTrue="1">
      <formula>$AJ$29=FALSE</formula>
    </cfRule>
  </conditionalFormatting>
  <conditionalFormatting sqref="AL29:AM30">
    <cfRule type="expression" dxfId="291" priority="180" stopIfTrue="1">
      <formula>$AL$29=FALSE</formula>
    </cfRule>
  </conditionalFormatting>
  <conditionalFormatting sqref="AO29:AP30">
    <cfRule type="expression" dxfId="290" priority="179" stopIfTrue="1">
      <formula>$AO$29=FALSE</formula>
    </cfRule>
  </conditionalFormatting>
  <conditionalFormatting sqref="AZ16">
    <cfRule type="expression" dxfId="289" priority="176" stopIfTrue="1">
      <formula>$AZ$16=1</formula>
    </cfRule>
    <cfRule type="expression" dxfId="288" priority="177" stopIfTrue="1">
      <formula>$AZ$16=2</formula>
    </cfRule>
    <cfRule type="expression" dxfId="287" priority="178" stopIfTrue="1">
      <formula>$AZ$16=3</formula>
    </cfRule>
  </conditionalFormatting>
  <conditionalFormatting sqref="AZ18">
    <cfRule type="expression" dxfId="286" priority="173" stopIfTrue="1">
      <formula>$AZ$18=1</formula>
    </cfRule>
    <cfRule type="expression" dxfId="285" priority="174" stopIfTrue="1">
      <formula>$AZ$18=2</formula>
    </cfRule>
    <cfRule type="expression" dxfId="284" priority="175" stopIfTrue="1">
      <formula>$AZ$18=3</formula>
    </cfRule>
  </conditionalFormatting>
  <conditionalFormatting sqref="C16:E17">
    <cfRule type="expression" dxfId="283" priority="170" stopIfTrue="1">
      <formula>AZ16=1</formula>
    </cfRule>
    <cfRule type="expression" dxfId="282" priority="171" stopIfTrue="1">
      <formula>AZ16=2</formula>
    </cfRule>
    <cfRule type="expression" dxfId="281" priority="172" stopIfTrue="1">
      <formula>AZ16=3</formula>
    </cfRule>
  </conditionalFormatting>
  <conditionalFormatting sqref="AZ8 AZ20 AZ10 AZ12 AZ14 AZ16 AZ18">
    <cfRule type="expression" dxfId="280" priority="167" stopIfTrue="1">
      <formula>$BA$8=1</formula>
    </cfRule>
    <cfRule type="expression" dxfId="279" priority="168" stopIfTrue="1">
      <formula>$BA$8=2</formula>
    </cfRule>
    <cfRule type="expression" dxfId="278" priority="169" stopIfTrue="1">
      <formula>$BA$8=3</formula>
    </cfRule>
  </conditionalFormatting>
  <conditionalFormatting sqref="AZ10">
    <cfRule type="expression" dxfId="277" priority="164" stopIfTrue="1">
      <formula>$BA$10=1</formula>
    </cfRule>
    <cfRule type="expression" dxfId="276" priority="165" stopIfTrue="1">
      <formula>$BA$10=2</formula>
    </cfRule>
    <cfRule type="expression" dxfId="275" priority="166" stopIfTrue="1">
      <formula>$BA$10=3</formula>
    </cfRule>
  </conditionalFormatting>
  <conditionalFormatting sqref="AZ12">
    <cfRule type="expression" dxfId="274" priority="161" stopIfTrue="1">
      <formula>$BA$12=1</formula>
    </cfRule>
    <cfRule type="expression" dxfId="273" priority="162" stopIfTrue="1">
      <formula>$BA$12=2</formula>
    </cfRule>
    <cfRule type="expression" dxfId="272" priority="163" stopIfTrue="1">
      <formula>$BA$12=3</formula>
    </cfRule>
  </conditionalFormatting>
  <conditionalFormatting sqref="AZ14">
    <cfRule type="expression" dxfId="271" priority="158" stopIfTrue="1">
      <formula>$BA$14=1</formula>
    </cfRule>
    <cfRule type="expression" dxfId="270" priority="159" stopIfTrue="1">
      <formula>$BA$14=2</formula>
    </cfRule>
    <cfRule type="expression" dxfId="269" priority="160" stopIfTrue="1">
      <formula>$BA$14=3</formula>
    </cfRule>
  </conditionalFormatting>
  <conditionalFormatting sqref="AZ20">
    <cfRule type="expression" dxfId="268" priority="155" stopIfTrue="1">
      <formula>$BA$20=1</formula>
    </cfRule>
    <cfRule type="expression" dxfId="267" priority="156" stopIfTrue="1">
      <formula>$BA$20=2</formula>
    </cfRule>
    <cfRule type="expression" dxfId="266" priority="157" stopIfTrue="1">
      <formula>$BA$20=3</formula>
    </cfRule>
  </conditionalFormatting>
  <conditionalFormatting sqref="AZ16">
    <cfRule type="expression" dxfId="265" priority="152" stopIfTrue="1">
      <formula>$BA$16=1</formula>
    </cfRule>
    <cfRule type="expression" dxfId="264" priority="153" stopIfTrue="1">
      <formula>$BA$16=2</formula>
    </cfRule>
    <cfRule type="expression" dxfId="263" priority="154" stopIfTrue="1">
      <formula>$BA$16=3</formula>
    </cfRule>
  </conditionalFormatting>
  <conditionalFormatting sqref="AZ18">
    <cfRule type="expression" dxfId="262" priority="149" stopIfTrue="1">
      <formula>$BA$18=1</formula>
    </cfRule>
    <cfRule type="expression" dxfId="261" priority="150" stopIfTrue="1">
      <formula>$BA$18=2</formula>
    </cfRule>
    <cfRule type="expression" dxfId="260" priority="151" stopIfTrue="1">
      <formula>$BA$18=3</formula>
    </cfRule>
  </conditionalFormatting>
  <conditionalFormatting sqref="AO16:AP17">
    <cfRule type="expression" dxfId="259" priority="147" stopIfTrue="1">
      <formula>AL16=AO16</formula>
    </cfRule>
    <cfRule type="expression" dxfId="258" priority="148" stopIfTrue="1">
      <formula>AL16&lt;AO16</formula>
    </cfRule>
  </conditionalFormatting>
  <conditionalFormatting sqref="AO18:AP19">
    <cfRule type="expression" dxfId="257" priority="145" stopIfTrue="1">
      <formula>AL18=AO18</formula>
    </cfRule>
    <cfRule type="expression" dxfId="256" priority="146" stopIfTrue="1">
      <formula>AL18&lt;AO18</formula>
    </cfRule>
  </conditionalFormatting>
  <conditionalFormatting sqref="AP27:AR27">
    <cfRule type="expression" dxfId="255" priority="144" stopIfTrue="1">
      <formula>$BJ$2=2006</formula>
    </cfRule>
  </conditionalFormatting>
  <conditionalFormatting sqref="AZ8 AZ20 BI8:BK21 BL8:BL9 BI31:BL31 AZ10 AZ12 AZ14 AZ16 AZ18">
    <cfRule type="expression" dxfId="254" priority="142" stopIfTrue="1">
      <formula>AZ8=1</formula>
    </cfRule>
    <cfRule type="expression" dxfId="253" priority="143" stopIfTrue="1">
      <formula>AZ8=2</formula>
    </cfRule>
  </conditionalFormatting>
  <conditionalFormatting sqref="B5">
    <cfRule type="expression" dxfId="252" priority="140" stopIfTrue="1">
      <formula>B5&gt;E5</formula>
    </cfRule>
    <cfRule type="expression" dxfId="251" priority="141" stopIfTrue="1">
      <formula>B5=E5</formula>
    </cfRule>
  </conditionalFormatting>
  <conditionalFormatting sqref="B23">
    <cfRule type="expression" dxfId="250" priority="138" stopIfTrue="1">
      <formula>B23&gt;E23</formula>
    </cfRule>
    <cfRule type="expression" dxfId="249" priority="139" stopIfTrue="1">
      <formula>B23=E23</formula>
    </cfRule>
  </conditionalFormatting>
  <conditionalFormatting sqref="AZ8 AZ10 AZ12 AZ14 AZ16 AZ18">
    <cfRule type="expression" dxfId="248" priority="135" stopIfTrue="1">
      <formula>$AZ$8=1</formula>
    </cfRule>
    <cfRule type="expression" dxfId="247" priority="136" stopIfTrue="1">
      <formula>$AZ$8=2</formula>
    </cfRule>
    <cfRule type="expression" dxfId="246" priority="137" stopIfTrue="1">
      <formula>$AZ$8=3</formula>
    </cfRule>
  </conditionalFormatting>
  <conditionalFormatting sqref="AZ8 AZ10 AZ12 AZ14 AZ16 AZ18">
    <cfRule type="expression" dxfId="245" priority="132" stopIfTrue="1">
      <formula>$AZ$16=1</formula>
    </cfRule>
    <cfRule type="expression" dxfId="244" priority="133" stopIfTrue="1">
      <formula>$AZ$16=2</formula>
    </cfRule>
    <cfRule type="expression" dxfId="243" priority="134" stopIfTrue="1">
      <formula>$AZ$16=3</formula>
    </cfRule>
  </conditionalFormatting>
  <conditionalFormatting sqref="AZ8 AZ10 AZ12 AZ14 AZ16 AZ18">
    <cfRule type="expression" dxfId="242" priority="129" stopIfTrue="1">
      <formula>$BA$8=1</formula>
    </cfRule>
    <cfRule type="expression" dxfId="241" priority="130" stopIfTrue="1">
      <formula>$BA$8=2</formula>
    </cfRule>
    <cfRule type="expression" dxfId="240" priority="131" stopIfTrue="1">
      <formula>$BA$8=3</formula>
    </cfRule>
  </conditionalFormatting>
  <conditionalFormatting sqref="AZ8 AZ10 AZ12 AZ14 AZ16 AZ18">
    <cfRule type="expression" dxfId="239" priority="126" stopIfTrue="1">
      <formula>$BA$16=1</formula>
    </cfRule>
    <cfRule type="expression" dxfId="238" priority="127" stopIfTrue="1">
      <formula>$BA$16=2</formula>
    </cfRule>
    <cfRule type="expression" dxfId="237" priority="128" stopIfTrue="1">
      <formula>$BA$16=3</formula>
    </cfRule>
  </conditionalFormatting>
  <conditionalFormatting sqref="AZ8 AZ10 AZ12 AZ14 AZ16 AZ18">
    <cfRule type="expression" dxfId="236" priority="124" stopIfTrue="1">
      <formula>AZ8=1</formula>
    </cfRule>
    <cfRule type="expression" dxfId="235" priority="125" stopIfTrue="1">
      <formula>AZ8=2</formula>
    </cfRule>
  </conditionalFormatting>
  <conditionalFormatting sqref="AZ10">
    <cfRule type="expression" dxfId="234" priority="121" stopIfTrue="1">
      <formula>$AZ$8=1</formula>
    </cfRule>
    <cfRule type="expression" dxfId="233" priority="122" stopIfTrue="1">
      <formula>$AZ$8=2</formula>
    </cfRule>
    <cfRule type="expression" dxfId="232" priority="123" stopIfTrue="1">
      <formula>$AZ$8=3</formula>
    </cfRule>
  </conditionalFormatting>
  <conditionalFormatting sqref="AZ10">
    <cfRule type="expression" dxfId="231" priority="118" stopIfTrue="1">
      <formula>$AZ$16=1</formula>
    </cfRule>
    <cfRule type="expression" dxfId="230" priority="119" stopIfTrue="1">
      <formula>$AZ$16=2</formula>
    </cfRule>
    <cfRule type="expression" dxfId="229" priority="120" stopIfTrue="1">
      <formula>$AZ$16=3</formula>
    </cfRule>
  </conditionalFormatting>
  <conditionalFormatting sqref="AZ10">
    <cfRule type="expression" dxfId="228" priority="115" stopIfTrue="1">
      <formula>$BA$8=1</formula>
    </cfRule>
    <cfRule type="expression" dxfId="227" priority="116" stopIfTrue="1">
      <formula>$BA$8=2</formula>
    </cfRule>
    <cfRule type="expression" dxfId="226" priority="117" stopIfTrue="1">
      <formula>$BA$8=3</formula>
    </cfRule>
  </conditionalFormatting>
  <conditionalFormatting sqref="AZ10">
    <cfRule type="expression" dxfId="225" priority="112" stopIfTrue="1">
      <formula>$BA$16=1</formula>
    </cfRule>
    <cfRule type="expression" dxfId="224" priority="113" stopIfTrue="1">
      <formula>$BA$16=2</formula>
    </cfRule>
    <cfRule type="expression" dxfId="223" priority="114" stopIfTrue="1">
      <formula>$BA$16=3</formula>
    </cfRule>
  </conditionalFormatting>
  <conditionalFormatting sqref="AZ10">
    <cfRule type="expression" dxfId="222" priority="110" stopIfTrue="1">
      <formula>AZ10=1</formula>
    </cfRule>
    <cfRule type="expression" dxfId="221" priority="111" stopIfTrue="1">
      <formula>AZ10=2</formula>
    </cfRule>
  </conditionalFormatting>
  <conditionalFormatting sqref="AZ12">
    <cfRule type="expression" dxfId="220" priority="107" stopIfTrue="1">
      <formula>$AZ$8=1</formula>
    </cfRule>
    <cfRule type="expression" dxfId="219" priority="108" stopIfTrue="1">
      <formula>$AZ$8=2</formula>
    </cfRule>
    <cfRule type="expression" dxfId="218" priority="109" stopIfTrue="1">
      <formula>$AZ$8=3</formula>
    </cfRule>
  </conditionalFormatting>
  <conditionalFormatting sqref="AZ12">
    <cfRule type="expression" dxfId="217" priority="104" stopIfTrue="1">
      <formula>$AZ$16=1</formula>
    </cfRule>
    <cfRule type="expression" dxfId="216" priority="105" stopIfTrue="1">
      <formula>$AZ$16=2</formula>
    </cfRule>
    <cfRule type="expression" dxfId="215" priority="106" stopIfTrue="1">
      <formula>$AZ$16=3</formula>
    </cfRule>
  </conditionalFormatting>
  <conditionalFormatting sqref="AZ12">
    <cfRule type="expression" dxfId="214" priority="101" stopIfTrue="1">
      <formula>$BA$8=1</formula>
    </cfRule>
    <cfRule type="expression" dxfId="213" priority="102" stopIfTrue="1">
      <formula>$BA$8=2</formula>
    </cfRule>
    <cfRule type="expression" dxfId="212" priority="103" stopIfTrue="1">
      <formula>$BA$8=3</formula>
    </cfRule>
  </conditionalFormatting>
  <conditionalFormatting sqref="AZ12">
    <cfRule type="expression" dxfId="211" priority="98" stopIfTrue="1">
      <formula>$BA$16=1</formula>
    </cfRule>
    <cfRule type="expression" dxfId="210" priority="99" stopIfTrue="1">
      <formula>$BA$16=2</formula>
    </cfRule>
    <cfRule type="expression" dxfId="209" priority="100" stopIfTrue="1">
      <formula>$BA$16=3</formula>
    </cfRule>
  </conditionalFormatting>
  <conditionalFormatting sqref="AZ12">
    <cfRule type="expression" dxfId="208" priority="96" stopIfTrue="1">
      <formula>AZ12=1</formula>
    </cfRule>
    <cfRule type="expression" dxfId="207" priority="97" stopIfTrue="1">
      <formula>AZ12=2</formula>
    </cfRule>
  </conditionalFormatting>
  <conditionalFormatting sqref="AZ14">
    <cfRule type="expression" dxfId="206" priority="93" stopIfTrue="1">
      <formula>$AZ$8=1</formula>
    </cfRule>
    <cfRule type="expression" dxfId="205" priority="94" stopIfTrue="1">
      <formula>$AZ$8=2</formula>
    </cfRule>
    <cfRule type="expression" dxfId="204" priority="95" stopIfTrue="1">
      <formula>$AZ$8=3</formula>
    </cfRule>
  </conditionalFormatting>
  <conditionalFormatting sqref="AZ14">
    <cfRule type="expression" dxfId="203" priority="90" stopIfTrue="1">
      <formula>$AZ$16=1</formula>
    </cfRule>
    <cfRule type="expression" dxfId="202" priority="91" stopIfTrue="1">
      <formula>$AZ$16=2</formula>
    </cfRule>
    <cfRule type="expression" dxfId="201" priority="92" stopIfTrue="1">
      <formula>$AZ$16=3</formula>
    </cfRule>
  </conditionalFormatting>
  <conditionalFormatting sqref="AZ14">
    <cfRule type="expression" dxfId="200" priority="87" stopIfTrue="1">
      <formula>$BA$8=1</formula>
    </cfRule>
    <cfRule type="expression" dxfId="199" priority="88" stopIfTrue="1">
      <formula>$BA$8=2</formula>
    </cfRule>
    <cfRule type="expression" dxfId="198" priority="89" stopIfTrue="1">
      <formula>$BA$8=3</formula>
    </cfRule>
  </conditionalFormatting>
  <conditionalFormatting sqref="AZ14">
    <cfRule type="expression" dxfId="197" priority="84" stopIfTrue="1">
      <formula>$BA$16=1</formula>
    </cfRule>
    <cfRule type="expression" dxfId="196" priority="85" stopIfTrue="1">
      <formula>$BA$16=2</formula>
    </cfRule>
    <cfRule type="expression" dxfId="195" priority="86" stopIfTrue="1">
      <formula>$BA$16=3</formula>
    </cfRule>
  </conditionalFormatting>
  <conditionalFormatting sqref="AZ14">
    <cfRule type="expression" dxfId="194" priority="82" stopIfTrue="1">
      <formula>AZ14=1</formula>
    </cfRule>
    <cfRule type="expression" dxfId="193" priority="83" stopIfTrue="1">
      <formula>AZ14=2</formula>
    </cfRule>
  </conditionalFormatting>
  <conditionalFormatting sqref="AZ16">
    <cfRule type="expression" dxfId="192" priority="79" stopIfTrue="1">
      <formula>$AZ$8=1</formula>
    </cfRule>
    <cfRule type="expression" dxfId="191" priority="80" stopIfTrue="1">
      <formula>$AZ$8=2</formula>
    </cfRule>
    <cfRule type="expression" dxfId="190" priority="81" stopIfTrue="1">
      <formula>$AZ$8=3</formula>
    </cfRule>
  </conditionalFormatting>
  <conditionalFormatting sqref="AZ16">
    <cfRule type="expression" dxfId="189" priority="76" stopIfTrue="1">
      <formula>$AZ$16=1</formula>
    </cfRule>
    <cfRule type="expression" dxfId="188" priority="77" stopIfTrue="1">
      <formula>$AZ$16=2</formula>
    </cfRule>
    <cfRule type="expression" dxfId="187" priority="78" stopIfTrue="1">
      <formula>$AZ$16=3</formula>
    </cfRule>
  </conditionalFormatting>
  <conditionalFormatting sqref="AZ16">
    <cfRule type="expression" dxfId="186" priority="73" stopIfTrue="1">
      <formula>$BA$8=1</formula>
    </cfRule>
    <cfRule type="expression" dxfId="185" priority="74" stopIfTrue="1">
      <formula>$BA$8=2</formula>
    </cfRule>
    <cfRule type="expression" dxfId="184" priority="75" stopIfTrue="1">
      <formula>$BA$8=3</formula>
    </cfRule>
  </conditionalFormatting>
  <conditionalFormatting sqref="AZ16">
    <cfRule type="expression" dxfId="183" priority="70" stopIfTrue="1">
      <formula>$BA$16=1</formula>
    </cfRule>
    <cfRule type="expression" dxfId="182" priority="71" stopIfTrue="1">
      <formula>$BA$16=2</formula>
    </cfRule>
    <cfRule type="expression" dxfId="181" priority="72" stopIfTrue="1">
      <formula>$BA$16=3</formula>
    </cfRule>
  </conditionalFormatting>
  <conditionalFormatting sqref="AZ16">
    <cfRule type="expression" dxfId="180" priority="68" stopIfTrue="1">
      <formula>AZ16=1</formula>
    </cfRule>
    <cfRule type="expression" dxfId="179" priority="69" stopIfTrue="1">
      <formula>AZ16=2</formula>
    </cfRule>
  </conditionalFormatting>
  <conditionalFormatting sqref="AZ18">
    <cfRule type="expression" dxfId="178" priority="65" stopIfTrue="1">
      <formula>$AZ$8=1</formula>
    </cfRule>
    <cfRule type="expression" dxfId="177" priority="66" stopIfTrue="1">
      <formula>$AZ$8=2</formula>
    </cfRule>
    <cfRule type="expression" dxfId="176" priority="67" stopIfTrue="1">
      <formula>$AZ$8=3</formula>
    </cfRule>
  </conditionalFormatting>
  <conditionalFormatting sqref="AZ18">
    <cfRule type="expression" dxfId="175" priority="62" stopIfTrue="1">
      <formula>$AZ$16=1</formula>
    </cfRule>
    <cfRule type="expression" dxfId="174" priority="63" stopIfTrue="1">
      <formula>$AZ$16=2</formula>
    </cfRule>
    <cfRule type="expression" dxfId="173" priority="64" stopIfTrue="1">
      <formula>$AZ$16=3</formula>
    </cfRule>
  </conditionalFormatting>
  <conditionalFormatting sqref="AZ18">
    <cfRule type="expression" dxfId="172" priority="59" stopIfTrue="1">
      <formula>$BA$8=1</formula>
    </cfRule>
    <cfRule type="expression" dxfId="171" priority="60" stopIfTrue="1">
      <formula>$BA$8=2</formula>
    </cfRule>
    <cfRule type="expression" dxfId="170" priority="61" stopIfTrue="1">
      <formula>$BA$8=3</formula>
    </cfRule>
  </conditionalFormatting>
  <conditionalFormatting sqref="AZ18">
    <cfRule type="expression" dxfId="169" priority="56" stopIfTrue="1">
      <formula>$BA$16=1</formula>
    </cfRule>
    <cfRule type="expression" dxfId="168" priority="57" stopIfTrue="1">
      <formula>$BA$16=2</formula>
    </cfRule>
    <cfRule type="expression" dxfId="167" priority="58" stopIfTrue="1">
      <formula>$BA$16=3</formula>
    </cfRule>
  </conditionalFormatting>
  <conditionalFormatting sqref="AZ18">
    <cfRule type="expression" dxfId="166" priority="54" stopIfTrue="1">
      <formula>AZ18=1</formula>
    </cfRule>
    <cfRule type="expression" dxfId="165" priority="55" stopIfTrue="1">
      <formula>AZ18=2</formula>
    </cfRule>
  </conditionalFormatting>
  <conditionalFormatting sqref="AZ10 AZ12 AZ16 AZ18 AZ14">
    <cfRule type="expression" dxfId="164" priority="51" stopIfTrue="1">
      <formula>$AZ$8=1</formula>
    </cfRule>
    <cfRule type="expression" dxfId="163" priority="52" stopIfTrue="1">
      <formula>$AZ$8=2</formula>
    </cfRule>
    <cfRule type="expression" dxfId="162" priority="53" stopIfTrue="1">
      <formula>$AZ$8=3</formula>
    </cfRule>
  </conditionalFormatting>
  <conditionalFormatting sqref="AZ10 AZ12 AZ16 AZ18 AZ14">
    <cfRule type="expression" dxfId="161" priority="48" stopIfTrue="1">
      <formula>$AZ$16=1</formula>
    </cfRule>
    <cfRule type="expression" dxfId="160" priority="49" stopIfTrue="1">
      <formula>$AZ$16=2</formula>
    </cfRule>
    <cfRule type="expression" dxfId="159" priority="50" stopIfTrue="1">
      <formula>$AZ$16=3</formula>
    </cfRule>
  </conditionalFormatting>
  <conditionalFormatting sqref="AZ10 AZ12 AZ16 AZ18 AZ14">
    <cfRule type="expression" dxfId="158" priority="45" stopIfTrue="1">
      <formula>$BA$8=1</formula>
    </cfRule>
    <cfRule type="expression" dxfId="157" priority="46" stopIfTrue="1">
      <formula>$BA$8=2</formula>
    </cfRule>
    <cfRule type="expression" dxfId="156" priority="47" stopIfTrue="1">
      <formula>$BA$8=3</formula>
    </cfRule>
  </conditionalFormatting>
  <conditionalFormatting sqref="AZ10 AZ12 AZ16 AZ18 AZ14">
    <cfRule type="expression" dxfId="155" priority="42" stopIfTrue="1">
      <formula>$BA$16=1</formula>
    </cfRule>
    <cfRule type="expression" dxfId="154" priority="43" stopIfTrue="1">
      <formula>$BA$16=2</formula>
    </cfRule>
    <cfRule type="expression" dxfId="153" priority="44" stopIfTrue="1">
      <formula>$BA$16=3</formula>
    </cfRule>
  </conditionalFormatting>
  <conditionalFormatting sqref="AZ10 AZ12 AZ16 AZ18 AZ14">
    <cfRule type="expression" dxfId="152" priority="40" stopIfTrue="1">
      <formula>AZ10=1</formula>
    </cfRule>
    <cfRule type="expression" dxfId="151" priority="41" stopIfTrue="1">
      <formula>AZ10=2</formula>
    </cfRule>
  </conditionalFormatting>
  <conditionalFormatting sqref="AZ14">
    <cfRule type="expression" dxfId="150" priority="37" stopIfTrue="1">
      <formula>$AZ$12=1</formula>
    </cfRule>
    <cfRule type="expression" dxfId="149" priority="38" stopIfTrue="1">
      <formula>$AZ$12=2</formula>
    </cfRule>
    <cfRule type="expression" dxfId="148" priority="39" stopIfTrue="1">
      <formula>$AZ$12=3</formula>
    </cfRule>
  </conditionalFormatting>
  <conditionalFormatting sqref="AZ14">
    <cfRule type="expression" dxfId="147" priority="34" stopIfTrue="1">
      <formula>$BA$12=1</formula>
    </cfRule>
    <cfRule type="expression" dxfId="146" priority="35" stopIfTrue="1">
      <formula>$BA$12=2</formula>
    </cfRule>
    <cfRule type="expression" dxfId="145" priority="36" stopIfTrue="1">
      <formula>$BA$12=3</formula>
    </cfRule>
  </conditionalFormatting>
  <conditionalFormatting sqref="AZ14">
    <cfRule type="expression" dxfId="144" priority="31" stopIfTrue="1">
      <formula>$AZ$8=1</formula>
    </cfRule>
    <cfRule type="expression" dxfId="143" priority="32" stopIfTrue="1">
      <formula>$AZ$8=2</formula>
    </cfRule>
    <cfRule type="expression" dxfId="142" priority="33" stopIfTrue="1">
      <formula>$AZ$8=3</formula>
    </cfRule>
  </conditionalFormatting>
  <conditionalFormatting sqref="AZ14">
    <cfRule type="expression" dxfId="141" priority="28" stopIfTrue="1">
      <formula>$AZ$16=1</formula>
    </cfRule>
    <cfRule type="expression" dxfId="140" priority="29" stopIfTrue="1">
      <formula>$AZ$16=2</formula>
    </cfRule>
    <cfRule type="expression" dxfId="139" priority="30" stopIfTrue="1">
      <formula>$AZ$16=3</formula>
    </cfRule>
  </conditionalFormatting>
  <conditionalFormatting sqref="AZ14">
    <cfRule type="expression" dxfId="138" priority="25" stopIfTrue="1">
      <formula>$BA$8=1</formula>
    </cfRule>
    <cfRule type="expression" dxfId="137" priority="26" stopIfTrue="1">
      <formula>$BA$8=2</formula>
    </cfRule>
    <cfRule type="expression" dxfId="136" priority="27" stopIfTrue="1">
      <formula>$BA$8=3</formula>
    </cfRule>
  </conditionalFormatting>
  <conditionalFormatting sqref="AZ14">
    <cfRule type="expression" dxfId="135" priority="22" stopIfTrue="1">
      <formula>$BA$16=1</formula>
    </cfRule>
    <cfRule type="expression" dxfId="134" priority="23" stopIfTrue="1">
      <formula>$BA$16=2</formula>
    </cfRule>
    <cfRule type="expression" dxfId="133" priority="24" stopIfTrue="1">
      <formula>$BA$16=3</formula>
    </cfRule>
  </conditionalFormatting>
  <conditionalFormatting sqref="AZ14">
    <cfRule type="expression" dxfId="132" priority="20" stopIfTrue="1">
      <formula>AZ14=1</formula>
    </cfRule>
    <cfRule type="expression" dxfId="131" priority="21" stopIfTrue="1">
      <formula>AZ14=2</formula>
    </cfRule>
  </conditionalFormatting>
  <conditionalFormatting sqref="AB18:AC19">
    <cfRule type="expression" dxfId="130" priority="18" stopIfTrue="1">
      <formula>Y18=AB18</formula>
    </cfRule>
    <cfRule type="expression" dxfId="129" priority="19" stopIfTrue="1">
      <formula>Y18&lt;AB18</formula>
    </cfRule>
  </conditionalFormatting>
  <conditionalFormatting sqref="C8:E19">
    <cfRule type="expression" dxfId="128" priority="15" stopIfTrue="1">
      <formula>AZ8=1</formula>
    </cfRule>
    <cfRule type="expression" dxfId="127" priority="16" stopIfTrue="1">
      <formula>AZ8=2</formula>
    </cfRule>
    <cfRule type="expression" dxfId="126" priority="17" stopIfTrue="1">
      <formula>AZ8=3</formula>
    </cfRule>
  </conditionalFormatting>
  <conditionalFormatting sqref="F8:G19">
    <cfRule type="expression" dxfId="125" priority="12" stopIfTrue="1">
      <formula>#REF!=1</formula>
    </cfRule>
    <cfRule type="expression" dxfId="124" priority="13" stopIfTrue="1">
      <formula>#REF!=2</formula>
    </cfRule>
    <cfRule type="expression" dxfId="123" priority="14" stopIfTrue="1">
      <formula>#REF!=3</formula>
    </cfRule>
  </conditionalFormatting>
  <conditionalFormatting sqref="C16:E17">
    <cfRule type="expression" dxfId="122" priority="9" stopIfTrue="1">
      <formula>AZ16=1</formula>
    </cfRule>
    <cfRule type="expression" dxfId="121" priority="10" stopIfTrue="1">
      <formula>AZ16=2</formula>
    </cfRule>
    <cfRule type="expression" dxfId="120" priority="11" stopIfTrue="1">
      <formula>AZ16=3</formula>
    </cfRule>
  </conditionalFormatting>
  <conditionalFormatting sqref="O61:Q74 O45:Q58 O77:Q80">
    <cfRule type="expression" dxfId="119" priority="7" stopIfTrue="1">
      <formula>O45&gt;S45</formula>
    </cfRule>
    <cfRule type="expression" dxfId="118" priority="8" stopIfTrue="1">
      <formula>O45=S45</formula>
    </cfRule>
  </conditionalFormatting>
  <conditionalFormatting sqref="S61:U74 S45:U58 S77:U80">
    <cfRule type="expression" dxfId="117" priority="5" stopIfTrue="1">
      <formula>S45&gt;O45</formula>
    </cfRule>
    <cfRule type="expression" dxfId="116" priority="6" stopIfTrue="1">
      <formula>S45=O45</formula>
    </cfRule>
  </conditionalFormatting>
  <conditionalFormatting sqref="O81:Q82">
    <cfRule type="expression" dxfId="115" priority="3" stopIfTrue="1">
      <formula>O81&gt;S81</formula>
    </cfRule>
    <cfRule type="expression" dxfId="114" priority="4" stopIfTrue="1">
      <formula>O81=S81</formula>
    </cfRule>
  </conditionalFormatting>
  <conditionalFormatting sqref="S81:U82">
    <cfRule type="expression" dxfId="113" priority="1" stopIfTrue="1">
      <formula>S81&gt;O81</formula>
    </cfRule>
    <cfRule type="expression" dxfId="112" priority="2" stopIfTrue="1">
      <formula>S81=O81</formula>
    </cfRule>
  </conditionalFormatting>
  <printOptions horizontalCentered="1" verticalCentered="1"/>
  <pageMargins left="0.78740157480314965" right="0" top="0.19685039370078741" bottom="0.19685039370078741" header="0.51181102362204722" footer="0.51181102362204722"/>
  <pageSetup paperSize="9" scale="93" orientation="portrait" horizontalDpi="4294967294" r:id="rId1"/>
  <headerFooter alignWithMargins="0"/>
  <colBreaks count="1" manualBreakCount="1">
    <brk id="5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80"/>
  <sheetViews>
    <sheetView view="pageBreakPreview" zoomScaleNormal="100" zoomScaleSheetLayoutView="100" workbookViewId="0">
      <selection activeCell="K2" sqref="K2:M3"/>
    </sheetView>
  </sheetViews>
  <sheetFormatPr defaultColWidth="1.875" defaultRowHeight="13.5" x14ac:dyDescent="0.15"/>
  <cols>
    <col min="1" max="1" width="1" style="59" customWidth="1"/>
    <col min="2" max="42" width="1.875" style="59" customWidth="1"/>
    <col min="43" max="48" width="2" style="59" customWidth="1"/>
    <col min="49" max="49" width="1.875" style="59" customWidth="1"/>
    <col min="50" max="50" width="1.5" style="59" customWidth="1"/>
    <col min="51" max="51" width="1.875" style="59" customWidth="1"/>
    <col min="52" max="53" width="2.125" style="59" customWidth="1"/>
    <col min="54" max="54" width="0.75" style="59" customWidth="1"/>
    <col min="55" max="55" width="1.875" style="59" customWidth="1"/>
    <col min="56" max="57" width="4.125" style="59" customWidth="1"/>
    <col min="58" max="58" width="9.75" style="59" customWidth="1"/>
    <col min="59" max="59" width="1.875" style="59" customWidth="1"/>
    <col min="60" max="60" width="3.375" style="59" customWidth="1"/>
    <col min="61" max="63" width="9.75" style="59" customWidth="1"/>
    <col min="64" max="64" width="8.375" style="59" customWidth="1"/>
    <col min="65" max="256" width="1.875" style="59"/>
    <col min="257" max="257" width="1" style="59" customWidth="1"/>
    <col min="258" max="298" width="1.875" style="59" customWidth="1"/>
    <col min="299" max="304" width="2" style="59" customWidth="1"/>
    <col min="305" max="305" width="1.875" style="59" customWidth="1"/>
    <col min="306" max="306" width="1.5" style="59" customWidth="1"/>
    <col min="307" max="307" width="1.875" style="59" customWidth="1"/>
    <col min="308" max="309" width="2.125" style="59" customWidth="1"/>
    <col min="310" max="310" width="0.75" style="59" customWidth="1"/>
    <col min="311" max="311" width="1.875" style="59" customWidth="1"/>
    <col min="312" max="313" width="4.125" style="59" customWidth="1"/>
    <col min="314" max="314" width="9.75" style="59" customWidth="1"/>
    <col min="315" max="315" width="1.875" style="59" customWidth="1"/>
    <col min="316" max="316" width="3.375" style="59" customWidth="1"/>
    <col min="317" max="319" width="9.75" style="59" customWidth="1"/>
    <col min="320" max="320" width="8.375" style="59" customWidth="1"/>
    <col min="321" max="512" width="1.875" style="59"/>
    <col min="513" max="513" width="1" style="59" customWidth="1"/>
    <col min="514" max="554" width="1.875" style="59" customWidth="1"/>
    <col min="555" max="560" width="2" style="59" customWidth="1"/>
    <col min="561" max="561" width="1.875" style="59" customWidth="1"/>
    <col min="562" max="562" width="1.5" style="59" customWidth="1"/>
    <col min="563" max="563" width="1.875" style="59" customWidth="1"/>
    <col min="564" max="565" width="2.125" style="59" customWidth="1"/>
    <col min="566" max="566" width="0.75" style="59" customWidth="1"/>
    <col min="567" max="567" width="1.875" style="59" customWidth="1"/>
    <col min="568" max="569" width="4.125" style="59" customWidth="1"/>
    <col min="570" max="570" width="9.75" style="59" customWidth="1"/>
    <col min="571" max="571" width="1.875" style="59" customWidth="1"/>
    <col min="572" max="572" width="3.375" style="59" customWidth="1"/>
    <col min="573" max="575" width="9.75" style="59" customWidth="1"/>
    <col min="576" max="576" width="8.375" style="59" customWidth="1"/>
    <col min="577" max="768" width="1.875" style="59"/>
    <col min="769" max="769" width="1" style="59" customWidth="1"/>
    <col min="770" max="810" width="1.875" style="59" customWidth="1"/>
    <col min="811" max="816" width="2" style="59" customWidth="1"/>
    <col min="817" max="817" width="1.875" style="59" customWidth="1"/>
    <col min="818" max="818" width="1.5" style="59" customWidth="1"/>
    <col min="819" max="819" width="1.875" style="59" customWidth="1"/>
    <col min="820" max="821" width="2.125" style="59" customWidth="1"/>
    <col min="822" max="822" width="0.75" style="59" customWidth="1"/>
    <col min="823" max="823" width="1.875" style="59" customWidth="1"/>
    <col min="824" max="825" width="4.125" style="59" customWidth="1"/>
    <col min="826" max="826" width="9.75" style="59" customWidth="1"/>
    <col min="827" max="827" width="1.875" style="59" customWidth="1"/>
    <col min="828" max="828" width="3.375" style="59" customWidth="1"/>
    <col min="829" max="831" width="9.75" style="59" customWidth="1"/>
    <col min="832" max="832" width="8.375" style="59" customWidth="1"/>
    <col min="833" max="1024" width="1.875" style="59"/>
    <col min="1025" max="1025" width="1" style="59" customWidth="1"/>
    <col min="1026" max="1066" width="1.875" style="59" customWidth="1"/>
    <col min="1067" max="1072" width="2" style="59" customWidth="1"/>
    <col min="1073" max="1073" width="1.875" style="59" customWidth="1"/>
    <col min="1074" max="1074" width="1.5" style="59" customWidth="1"/>
    <col min="1075" max="1075" width="1.875" style="59" customWidth="1"/>
    <col min="1076" max="1077" width="2.125" style="59" customWidth="1"/>
    <col min="1078" max="1078" width="0.75" style="59" customWidth="1"/>
    <col min="1079" max="1079" width="1.875" style="59" customWidth="1"/>
    <col min="1080" max="1081" width="4.125" style="59" customWidth="1"/>
    <col min="1082" max="1082" width="9.75" style="59" customWidth="1"/>
    <col min="1083" max="1083" width="1.875" style="59" customWidth="1"/>
    <col min="1084" max="1084" width="3.375" style="59" customWidth="1"/>
    <col min="1085" max="1087" width="9.75" style="59" customWidth="1"/>
    <col min="1088" max="1088" width="8.375" style="59" customWidth="1"/>
    <col min="1089" max="1280" width="1.875" style="59"/>
    <col min="1281" max="1281" width="1" style="59" customWidth="1"/>
    <col min="1282" max="1322" width="1.875" style="59" customWidth="1"/>
    <col min="1323" max="1328" width="2" style="59" customWidth="1"/>
    <col min="1329" max="1329" width="1.875" style="59" customWidth="1"/>
    <col min="1330" max="1330" width="1.5" style="59" customWidth="1"/>
    <col min="1331" max="1331" width="1.875" style="59" customWidth="1"/>
    <col min="1332" max="1333" width="2.125" style="59" customWidth="1"/>
    <col min="1334" max="1334" width="0.75" style="59" customWidth="1"/>
    <col min="1335" max="1335" width="1.875" style="59" customWidth="1"/>
    <col min="1336" max="1337" width="4.125" style="59" customWidth="1"/>
    <col min="1338" max="1338" width="9.75" style="59" customWidth="1"/>
    <col min="1339" max="1339" width="1.875" style="59" customWidth="1"/>
    <col min="1340" max="1340" width="3.375" style="59" customWidth="1"/>
    <col min="1341" max="1343" width="9.75" style="59" customWidth="1"/>
    <col min="1344" max="1344" width="8.375" style="59" customWidth="1"/>
    <col min="1345" max="1536" width="1.875" style="59"/>
    <col min="1537" max="1537" width="1" style="59" customWidth="1"/>
    <col min="1538" max="1578" width="1.875" style="59" customWidth="1"/>
    <col min="1579" max="1584" width="2" style="59" customWidth="1"/>
    <col min="1585" max="1585" width="1.875" style="59" customWidth="1"/>
    <col min="1586" max="1586" width="1.5" style="59" customWidth="1"/>
    <col min="1587" max="1587" width="1.875" style="59" customWidth="1"/>
    <col min="1588" max="1589" width="2.125" style="59" customWidth="1"/>
    <col min="1590" max="1590" width="0.75" style="59" customWidth="1"/>
    <col min="1591" max="1591" width="1.875" style="59" customWidth="1"/>
    <col min="1592" max="1593" width="4.125" style="59" customWidth="1"/>
    <col min="1594" max="1594" width="9.75" style="59" customWidth="1"/>
    <col min="1595" max="1595" width="1.875" style="59" customWidth="1"/>
    <col min="1596" max="1596" width="3.375" style="59" customWidth="1"/>
    <col min="1597" max="1599" width="9.75" style="59" customWidth="1"/>
    <col min="1600" max="1600" width="8.375" style="59" customWidth="1"/>
    <col min="1601" max="1792" width="1.875" style="59"/>
    <col min="1793" max="1793" width="1" style="59" customWidth="1"/>
    <col min="1794" max="1834" width="1.875" style="59" customWidth="1"/>
    <col min="1835" max="1840" width="2" style="59" customWidth="1"/>
    <col min="1841" max="1841" width="1.875" style="59" customWidth="1"/>
    <col min="1842" max="1842" width="1.5" style="59" customWidth="1"/>
    <col min="1843" max="1843" width="1.875" style="59" customWidth="1"/>
    <col min="1844" max="1845" width="2.125" style="59" customWidth="1"/>
    <col min="1846" max="1846" width="0.75" style="59" customWidth="1"/>
    <col min="1847" max="1847" width="1.875" style="59" customWidth="1"/>
    <col min="1848" max="1849" width="4.125" style="59" customWidth="1"/>
    <col min="1850" max="1850" width="9.75" style="59" customWidth="1"/>
    <col min="1851" max="1851" width="1.875" style="59" customWidth="1"/>
    <col min="1852" max="1852" width="3.375" style="59" customWidth="1"/>
    <col min="1853" max="1855" width="9.75" style="59" customWidth="1"/>
    <col min="1856" max="1856" width="8.375" style="59" customWidth="1"/>
    <col min="1857" max="2048" width="1.875" style="59"/>
    <col min="2049" max="2049" width="1" style="59" customWidth="1"/>
    <col min="2050" max="2090" width="1.875" style="59" customWidth="1"/>
    <col min="2091" max="2096" width="2" style="59" customWidth="1"/>
    <col min="2097" max="2097" width="1.875" style="59" customWidth="1"/>
    <col min="2098" max="2098" width="1.5" style="59" customWidth="1"/>
    <col min="2099" max="2099" width="1.875" style="59" customWidth="1"/>
    <col min="2100" max="2101" width="2.125" style="59" customWidth="1"/>
    <col min="2102" max="2102" width="0.75" style="59" customWidth="1"/>
    <col min="2103" max="2103" width="1.875" style="59" customWidth="1"/>
    <col min="2104" max="2105" width="4.125" style="59" customWidth="1"/>
    <col min="2106" max="2106" width="9.75" style="59" customWidth="1"/>
    <col min="2107" max="2107" width="1.875" style="59" customWidth="1"/>
    <col min="2108" max="2108" width="3.375" style="59" customWidth="1"/>
    <col min="2109" max="2111" width="9.75" style="59" customWidth="1"/>
    <col min="2112" max="2112" width="8.375" style="59" customWidth="1"/>
    <col min="2113" max="2304" width="1.875" style="59"/>
    <col min="2305" max="2305" width="1" style="59" customWidth="1"/>
    <col min="2306" max="2346" width="1.875" style="59" customWidth="1"/>
    <col min="2347" max="2352" width="2" style="59" customWidth="1"/>
    <col min="2353" max="2353" width="1.875" style="59" customWidth="1"/>
    <col min="2354" max="2354" width="1.5" style="59" customWidth="1"/>
    <col min="2355" max="2355" width="1.875" style="59" customWidth="1"/>
    <col min="2356" max="2357" width="2.125" style="59" customWidth="1"/>
    <col min="2358" max="2358" width="0.75" style="59" customWidth="1"/>
    <col min="2359" max="2359" width="1.875" style="59" customWidth="1"/>
    <col min="2360" max="2361" width="4.125" style="59" customWidth="1"/>
    <col min="2362" max="2362" width="9.75" style="59" customWidth="1"/>
    <col min="2363" max="2363" width="1.875" style="59" customWidth="1"/>
    <col min="2364" max="2364" width="3.375" style="59" customWidth="1"/>
    <col min="2365" max="2367" width="9.75" style="59" customWidth="1"/>
    <col min="2368" max="2368" width="8.375" style="59" customWidth="1"/>
    <col min="2369" max="2560" width="1.875" style="59"/>
    <col min="2561" max="2561" width="1" style="59" customWidth="1"/>
    <col min="2562" max="2602" width="1.875" style="59" customWidth="1"/>
    <col min="2603" max="2608" width="2" style="59" customWidth="1"/>
    <col min="2609" max="2609" width="1.875" style="59" customWidth="1"/>
    <col min="2610" max="2610" width="1.5" style="59" customWidth="1"/>
    <col min="2611" max="2611" width="1.875" style="59" customWidth="1"/>
    <col min="2612" max="2613" width="2.125" style="59" customWidth="1"/>
    <col min="2614" max="2614" width="0.75" style="59" customWidth="1"/>
    <col min="2615" max="2615" width="1.875" style="59" customWidth="1"/>
    <col min="2616" max="2617" width="4.125" style="59" customWidth="1"/>
    <col min="2618" max="2618" width="9.75" style="59" customWidth="1"/>
    <col min="2619" max="2619" width="1.875" style="59" customWidth="1"/>
    <col min="2620" max="2620" width="3.375" style="59" customWidth="1"/>
    <col min="2621" max="2623" width="9.75" style="59" customWidth="1"/>
    <col min="2624" max="2624" width="8.375" style="59" customWidth="1"/>
    <col min="2625" max="2816" width="1.875" style="59"/>
    <col min="2817" max="2817" width="1" style="59" customWidth="1"/>
    <col min="2818" max="2858" width="1.875" style="59" customWidth="1"/>
    <col min="2859" max="2864" width="2" style="59" customWidth="1"/>
    <col min="2865" max="2865" width="1.875" style="59" customWidth="1"/>
    <col min="2866" max="2866" width="1.5" style="59" customWidth="1"/>
    <col min="2867" max="2867" width="1.875" style="59" customWidth="1"/>
    <col min="2868" max="2869" width="2.125" style="59" customWidth="1"/>
    <col min="2870" max="2870" width="0.75" style="59" customWidth="1"/>
    <col min="2871" max="2871" width="1.875" style="59" customWidth="1"/>
    <col min="2872" max="2873" width="4.125" style="59" customWidth="1"/>
    <col min="2874" max="2874" width="9.75" style="59" customWidth="1"/>
    <col min="2875" max="2875" width="1.875" style="59" customWidth="1"/>
    <col min="2876" max="2876" width="3.375" style="59" customWidth="1"/>
    <col min="2877" max="2879" width="9.75" style="59" customWidth="1"/>
    <col min="2880" max="2880" width="8.375" style="59" customWidth="1"/>
    <col min="2881" max="3072" width="1.875" style="59"/>
    <col min="3073" max="3073" width="1" style="59" customWidth="1"/>
    <col min="3074" max="3114" width="1.875" style="59" customWidth="1"/>
    <col min="3115" max="3120" width="2" style="59" customWidth="1"/>
    <col min="3121" max="3121" width="1.875" style="59" customWidth="1"/>
    <col min="3122" max="3122" width="1.5" style="59" customWidth="1"/>
    <col min="3123" max="3123" width="1.875" style="59" customWidth="1"/>
    <col min="3124" max="3125" width="2.125" style="59" customWidth="1"/>
    <col min="3126" max="3126" width="0.75" style="59" customWidth="1"/>
    <col min="3127" max="3127" width="1.875" style="59" customWidth="1"/>
    <col min="3128" max="3129" width="4.125" style="59" customWidth="1"/>
    <col min="3130" max="3130" width="9.75" style="59" customWidth="1"/>
    <col min="3131" max="3131" width="1.875" style="59" customWidth="1"/>
    <col min="3132" max="3132" width="3.375" style="59" customWidth="1"/>
    <col min="3133" max="3135" width="9.75" style="59" customWidth="1"/>
    <col min="3136" max="3136" width="8.375" style="59" customWidth="1"/>
    <col min="3137" max="3328" width="1.875" style="59"/>
    <col min="3329" max="3329" width="1" style="59" customWidth="1"/>
    <col min="3330" max="3370" width="1.875" style="59" customWidth="1"/>
    <col min="3371" max="3376" width="2" style="59" customWidth="1"/>
    <col min="3377" max="3377" width="1.875" style="59" customWidth="1"/>
    <col min="3378" max="3378" width="1.5" style="59" customWidth="1"/>
    <col min="3379" max="3379" width="1.875" style="59" customWidth="1"/>
    <col min="3380" max="3381" width="2.125" style="59" customWidth="1"/>
    <col min="3382" max="3382" width="0.75" style="59" customWidth="1"/>
    <col min="3383" max="3383" width="1.875" style="59" customWidth="1"/>
    <col min="3384" max="3385" width="4.125" style="59" customWidth="1"/>
    <col min="3386" max="3386" width="9.75" style="59" customWidth="1"/>
    <col min="3387" max="3387" width="1.875" style="59" customWidth="1"/>
    <col min="3388" max="3388" width="3.375" style="59" customWidth="1"/>
    <col min="3389" max="3391" width="9.75" style="59" customWidth="1"/>
    <col min="3392" max="3392" width="8.375" style="59" customWidth="1"/>
    <col min="3393" max="3584" width="1.875" style="59"/>
    <col min="3585" max="3585" width="1" style="59" customWidth="1"/>
    <col min="3586" max="3626" width="1.875" style="59" customWidth="1"/>
    <col min="3627" max="3632" width="2" style="59" customWidth="1"/>
    <col min="3633" max="3633" width="1.875" style="59" customWidth="1"/>
    <col min="3634" max="3634" width="1.5" style="59" customWidth="1"/>
    <col min="3635" max="3635" width="1.875" style="59" customWidth="1"/>
    <col min="3636" max="3637" width="2.125" style="59" customWidth="1"/>
    <col min="3638" max="3638" width="0.75" style="59" customWidth="1"/>
    <col min="3639" max="3639" width="1.875" style="59" customWidth="1"/>
    <col min="3640" max="3641" width="4.125" style="59" customWidth="1"/>
    <col min="3642" max="3642" width="9.75" style="59" customWidth="1"/>
    <col min="3643" max="3643" width="1.875" style="59" customWidth="1"/>
    <col min="3644" max="3644" width="3.375" style="59" customWidth="1"/>
    <col min="3645" max="3647" width="9.75" style="59" customWidth="1"/>
    <col min="3648" max="3648" width="8.375" style="59" customWidth="1"/>
    <col min="3649" max="3840" width="1.875" style="59"/>
    <col min="3841" max="3841" width="1" style="59" customWidth="1"/>
    <col min="3842" max="3882" width="1.875" style="59" customWidth="1"/>
    <col min="3883" max="3888" width="2" style="59" customWidth="1"/>
    <col min="3889" max="3889" width="1.875" style="59" customWidth="1"/>
    <col min="3890" max="3890" width="1.5" style="59" customWidth="1"/>
    <col min="3891" max="3891" width="1.875" style="59" customWidth="1"/>
    <col min="3892" max="3893" width="2.125" style="59" customWidth="1"/>
    <col min="3894" max="3894" width="0.75" style="59" customWidth="1"/>
    <col min="3895" max="3895" width="1.875" style="59" customWidth="1"/>
    <col min="3896" max="3897" width="4.125" style="59" customWidth="1"/>
    <col min="3898" max="3898" width="9.75" style="59" customWidth="1"/>
    <col min="3899" max="3899" width="1.875" style="59" customWidth="1"/>
    <col min="3900" max="3900" width="3.375" style="59" customWidth="1"/>
    <col min="3901" max="3903" width="9.75" style="59" customWidth="1"/>
    <col min="3904" max="3904" width="8.375" style="59" customWidth="1"/>
    <col min="3905" max="4096" width="1.875" style="59"/>
    <col min="4097" max="4097" width="1" style="59" customWidth="1"/>
    <col min="4098" max="4138" width="1.875" style="59" customWidth="1"/>
    <col min="4139" max="4144" width="2" style="59" customWidth="1"/>
    <col min="4145" max="4145" width="1.875" style="59" customWidth="1"/>
    <col min="4146" max="4146" width="1.5" style="59" customWidth="1"/>
    <col min="4147" max="4147" width="1.875" style="59" customWidth="1"/>
    <col min="4148" max="4149" width="2.125" style="59" customWidth="1"/>
    <col min="4150" max="4150" width="0.75" style="59" customWidth="1"/>
    <col min="4151" max="4151" width="1.875" style="59" customWidth="1"/>
    <col min="4152" max="4153" width="4.125" style="59" customWidth="1"/>
    <col min="4154" max="4154" width="9.75" style="59" customWidth="1"/>
    <col min="4155" max="4155" width="1.875" style="59" customWidth="1"/>
    <col min="4156" max="4156" width="3.375" style="59" customWidth="1"/>
    <col min="4157" max="4159" width="9.75" style="59" customWidth="1"/>
    <col min="4160" max="4160" width="8.375" style="59" customWidth="1"/>
    <col min="4161" max="4352" width="1.875" style="59"/>
    <col min="4353" max="4353" width="1" style="59" customWidth="1"/>
    <col min="4354" max="4394" width="1.875" style="59" customWidth="1"/>
    <col min="4395" max="4400" width="2" style="59" customWidth="1"/>
    <col min="4401" max="4401" width="1.875" style="59" customWidth="1"/>
    <col min="4402" max="4402" width="1.5" style="59" customWidth="1"/>
    <col min="4403" max="4403" width="1.875" style="59" customWidth="1"/>
    <col min="4404" max="4405" width="2.125" style="59" customWidth="1"/>
    <col min="4406" max="4406" width="0.75" style="59" customWidth="1"/>
    <col min="4407" max="4407" width="1.875" style="59" customWidth="1"/>
    <col min="4408" max="4409" width="4.125" style="59" customWidth="1"/>
    <col min="4410" max="4410" width="9.75" style="59" customWidth="1"/>
    <col min="4411" max="4411" width="1.875" style="59" customWidth="1"/>
    <col min="4412" max="4412" width="3.375" style="59" customWidth="1"/>
    <col min="4413" max="4415" width="9.75" style="59" customWidth="1"/>
    <col min="4416" max="4416" width="8.375" style="59" customWidth="1"/>
    <col min="4417" max="4608" width="1.875" style="59"/>
    <col min="4609" max="4609" width="1" style="59" customWidth="1"/>
    <col min="4610" max="4650" width="1.875" style="59" customWidth="1"/>
    <col min="4651" max="4656" width="2" style="59" customWidth="1"/>
    <col min="4657" max="4657" width="1.875" style="59" customWidth="1"/>
    <col min="4658" max="4658" width="1.5" style="59" customWidth="1"/>
    <col min="4659" max="4659" width="1.875" style="59" customWidth="1"/>
    <col min="4660" max="4661" width="2.125" style="59" customWidth="1"/>
    <col min="4662" max="4662" width="0.75" style="59" customWidth="1"/>
    <col min="4663" max="4663" width="1.875" style="59" customWidth="1"/>
    <col min="4664" max="4665" width="4.125" style="59" customWidth="1"/>
    <col min="4666" max="4666" width="9.75" style="59" customWidth="1"/>
    <col min="4667" max="4667" width="1.875" style="59" customWidth="1"/>
    <col min="4668" max="4668" width="3.375" style="59" customWidth="1"/>
    <col min="4669" max="4671" width="9.75" style="59" customWidth="1"/>
    <col min="4672" max="4672" width="8.375" style="59" customWidth="1"/>
    <col min="4673" max="4864" width="1.875" style="59"/>
    <col min="4865" max="4865" width="1" style="59" customWidth="1"/>
    <col min="4866" max="4906" width="1.875" style="59" customWidth="1"/>
    <col min="4907" max="4912" width="2" style="59" customWidth="1"/>
    <col min="4913" max="4913" width="1.875" style="59" customWidth="1"/>
    <col min="4914" max="4914" width="1.5" style="59" customWidth="1"/>
    <col min="4915" max="4915" width="1.875" style="59" customWidth="1"/>
    <col min="4916" max="4917" width="2.125" style="59" customWidth="1"/>
    <col min="4918" max="4918" width="0.75" style="59" customWidth="1"/>
    <col min="4919" max="4919" width="1.875" style="59" customWidth="1"/>
    <col min="4920" max="4921" width="4.125" style="59" customWidth="1"/>
    <col min="4922" max="4922" width="9.75" style="59" customWidth="1"/>
    <col min="4923" max="4923" width="1.875" style="59" customWidth="1"/>
    <col min="4924" max="4924" width="3.375" style="59" customWidth="1"/>
    <col min="4925" max="4927" width="9.75" style="59" customWidth="1"/>
    <col min="4928" max="4928" width="8.375" style="59" customWidth="1"/>
    <col min="4929" max="5120" width="1.875" style="59"/>
    <col min="5121" max="5121" width="1" style="59" customWidth="1"/>
    <col min="5122" max="5162" width="1.875" style="59" customWidth="1"/>
    <col min="5163" max="5168" width="2" style="59" customWidth="1"/>
    <col min="5169" max="5169" width="1.875" style="59" customWidth="1"/>
    <col min="5170" max="5170" width="1.5" style="59" customWidth="1"/>
    <col min="5171" max="5171" width="1.875" style="59" customWidth="1"/>
    <col min="5172" max="5173" width="2.125" style="59" customWidth="1"/>
    <col min="5174" max="5174" width="0.75" style="59" customWidth="1"/>
    <col min="5175" max="5175" width="1.875" style="59" customWidth="1"/>
    <col min="5176" max="5177" width="4.125" style="59" customWidth="1"/>
    <col min="5178" max="5178" width="9.75" style="59" customWidth="1"/>
    <col min="5179" max="5179" width="1.875" style="59" customWidth="1"/>
    <col min="5180" max="5180" width="3.375" style="59" customWidth="1"/>
    <col min="5181" max="5183" width="9.75" style="59" customWidth="1"/>
    <col min="5184" max="5184" width="8.375" style="59" customWidth="1"/>
    <col min="5185" max="5376" width="1.875" style="59"/>
    <col min="5377" max="5377" width="1" style="59" customWidth="1"/>
    <col min="5378" max="5418" width="1.875" style="59" customWidth="1"/>
    <col min="5419" max="5424" width="2" style="59" customWidth="1"/>
    <col min="5425" max="5425" width="1.875" style="59" customWidth="1"/>
    <col min="5426" max="5426" width="1.5" style="59" customWidth="1"/>
    <col min="5427" max="5427" width="1.875" style="59" customWidth="1"/>
    <col min="5428" max="5429" width="2.125" style="59" customWidth="1"/>
    <col min="5430" max="5430" width="0.75" style="59" customWidth="1"/>
    <col min="5431" max="5431" width="1.875" style="59" customWidth="1"/>
    <col min="5432" max="5433" width="4.125" style="59" customWidth="1"/>
    <col min="5434" max="5434" width="9.75" style="59" customWidth="1"/>
    <col min="5435" max="5435" width="1.875" style="59" customWidth="1"/>
    <col min="5436" max="5436" width="3.375" style="59" customWidth="1"/>
    <col min="5437" max="5439" width="9.75" style="59" customWidth="1"/>
    <col min="5440" max="5440" width="8.375" style="59" customWidth="1"/>
    <col min="5441" max="5632" width="1.875" style="59"/>
    <col min="5633" max="5633" width="1" style="59" customWidth="1"/>
    <col min="5634" max="5674" width="1.875" style="59" customWidth="1"/>
    <col min="5675" max="5680" width="2" style="59" customWidth="1"/>
    <col min="5681" max="5681" width="1.875" style="59" customWidth="1"/>
    <col min="5682" max="5682" width="1.5" style="59" customWidth="1"/>
    <col min="5683" max="5683" width="1.875" style="59" customWidth="1"/>
    <col min="5684" max="5685" width="2.125" style="59" customWidth="1"/>
    <col min="5686" max="5686" width="0.75" style="59" customWidth="1"/>
    <col min="5687" max="5687" width="1.875" style="59" customWidth="1"/>
    <col min="5688" max="5689" width="4.125" style="59" customWidth="1"/>
    <col min="5690" max="5690" width="9.75" style="59" customWidth="1"/>
    <col min="5691" max="5691" width="1.875" style="59" customWidth="1"/>
    <col min="5692" max="5692" width="3.375" style="59" customWidth="1"/>
    <col min="5693" max="5695" width="9.75" style="59" customWidth="1"/>
    <col min="5696" max="5696" width="8.375" style="59" customWidth="1"/>
    <col min="5697" max="5888" width="1.875" style="59"/>
    <col min="5889" max="5889" width="1" style="59" customWidth="1"/>
    <col min="5890" max="5930" width="1.875" style="59" customWidth="1"/>
    <col min="5931" max="5936" width="2" style="59" customWidth="1"/>
    <col min="5937" max="5937" width="1.875" style="59" customWidth="1"/>
    <col min="5938" max="5938" width="1.5" style="59" customWidth="1"/>
    <col min="5939" max="5939" width="1.875" style="59" customWidth="1"/>
    <col min="5940" max="5941" width="2.125" style="59" customWidth="1"/>
    <col min="5942" max="5942" width="0.75" style="59" customWidth="1"/>
    <col min="5943" max="5943" width="1.875" style="59" customWidth="1"/>
    <col min="5944" max="5945" width="4.125" style="59" customWidth="1"/>
    <col min="5946" max="5946" width="9.75" style="59" customWidth="1"/>
    <col min="5947" max="5947" width="1.875" style="59" customWidth="1"/>
    <col min="5948" max="5948" width="3.375" style="59" customWidth="1"/>
    <col min="5949" max="5951" width="9.75" style="59" customWidth="1"/>
    <col min="5952" max="5952" width="8.375" style="59" customWidth="1"/>
    <col min="5953" max="6144" width="1.875" style="59"/>
    <col min="6145" max="6145" width="1" style="59" customWidth="1"/>
    <col min="6146" max="6186" width="1.875" style="59" customWidth="1"/>
    <col min="6187" max="6192" width="2" style="59" customWidth="1"/>
    <col min="6193" max="6193" width="1.875" style="59" customWidth="1"/>
    <col min="6194" max="6194" width="1.5" style="59" customWidth="1"/>
    <col min="6195" max="6195" width="1.875" style="59" customWidth="1"/>
    <col min="6196" max="6197" width="2.125" style="59" customWidth="1"/>
    <col min="6198" max="6198" width="0.75" style="59" customWidth="1"/>
    <col min="6199" max="6199" width="1.875" style="59" customWidth="1"/>
    <col min="6200" max="6201" width="4.125" style="59" customWidth="1"/>
    <col min="6202" max="6202" width="9.75" style="59" customWidth="1"/>
    <col min="6203" max="6203" width="1.875" style="59" customWidth="1"/>
    <col min="6204" max="6204" width="3.375" style="59" customWidth="1"/>
    <col min="6205" max="6207" width="9.75" style="59" customWidth="1"/>
    <col min="6208" max="6208" width="8.375" style="59" customWidth="1"/>
    <col min="6209" max="6400" width="1.875" style="59"/>
    <col min="6401" max="6401" width="1" style="59" customWidth="1"/>
    <col min="6402" max="6442" width="1.875" style="59" customWidth="1"/>
    <col min="6443" max="6448" width="2" style="59" customWidth="1"/>
    <col min="6449" max="6449" width="1.875" style="59" customWidth="1"/>
    <col min="6450" max="6450" width="1.5" style="59" customWidth="1"/>
    <col min="6451" max="6451" width="1.875" style="59" customWidth="1"/>
    <col min="6452" max="6453" width="2.125" style="59" customWidth="1"/>
    <col min="6454" max="6454" width="0.75" style="59" customWidth="1"/>
    <col min="6455" max="6455" width="1.875" style="59" customWidth="1"/>
    <col min="6456" max="6457" width="4.125" style="59" customWidth="1"/>
    <col min="6458" max="6458" width="9.75" style="59" customWidth="1"/>
    <col min="6459" max="6459" width="1.875" style="59" customWidth="1"/>
    <col min="6460" max="6460" width="3.375" style="59" customWidth="1"/>
    <col min="6461" max="6463" width="9.75" style="59" customWidth="1"/>
    <col min="6464" max="6464" width="8.375" style="59" customWidth="1"/>
    <col min="6465" max="6656" width="1.875" style="59"/>
    <col min="6657" max="6657" width="1" style="59" customWidth="1"/>
    <col min="6658" max="6698" width="1.875" style="59" customWidth="1"/>
    <col min="6699" max="6704" width="2" style="59" customWidth="1"/>
    <col min="6705" max="6705" width="1.875" style="59" customWidth="1"/>
    <col min="6706" max="6706" width="1.5" style="59" customWidth="1"/>
    <col min="6707" max="6707" width="1.875" style="59" customWidth="1"/>
    <col min="6708" max="6709" width="2.125" style="59" customWidth="1"/>
    <col min="6710" max="6710" width="0.75" style="59" customWidth="1"/>
    <col min="6711" max="6711" width="1.875" style="59" customWidth="1"/>
    <col min="6712" max="6713" width="4.125" style="59" customWidth="1"/>
    <col min="6714" max="6714" width="9.75" style="59" customWidth="1"/>
    <col min="6715" max="6715" width="1.875" style="59" customWidth="1"/>
    <col min="6716" max="6716" width="3.375" style="59" customWidth="1"/>
    <col min="6717" max="6719" width="9.75" style="59" customWidth="1"/>
    <col min="6720" max="6720" width="8.375" style="59" customWidth="1"/>
    <col min="6721" max="6912" width="1.875" style="59"/>
    <col min="6913" max="6913" width="1" style="59" customWidth="1"/>
    <col min="6914" max="6954" width="1.875" style="59" customWidth="1"/>
    <col min="6955" max="6960" width="2" style="59" customWidth="1"/>
    <col min="6961" max="6961" width="1.875" style="59" customWidth="1"/>
    <col min="6962" max="6962" width="1.5" style="59" customWidth="1"/>
    <col min="6963" max="6963" width="1.875" style="59" customWidth="1"/>
    <col min="6964" max="6965" width="2.125" style="59" customWidth="1"/>
    <col min="6966" max="6966" width="0.75" style="59" customWidth="1"/>
    <col min="6967" max="6967" width="1.875" style="59" customWidth="1"/>
    <col min="6968" max="6969" width="4.125" style="59" customWidth="1"/>
    <col min="6970" max="6970" width="9.75" style="59" customWidth="1"/>
    <col min="6971" max="6971" width="1.875" style="59" customWidth="1"/>
    <col min="6972" max="6972" width="3.375" style="59" customWidth="1"/>
    <col min="6973" max="6975" width="9.75" style="59" customWidth="1"/>
    <col min="6976" max="6976" width="8.375" style="59" customWidth="1"/>
    <col min="6977" max="7168" width="1.875" style="59"/>
    <col min="7169" max="7169" width="1" style="59" customWidth="1"/>
    <col min="7170" max="7210" width="1.875" style="59" customWidth="1"/>
    <col min="7211" max="7216" width="2" style="59" customWidth="1"/>
    <col min="7217" max="7217" width="1.875" style="59" customWidth="1"/>
    <col min="7218" max="7218" width="1.5" style="59" customWidth="1"/>
    <col min="7219" max="7219" width="1.875" style="59" customWidth="1"/>
    <col min="7220" max="7221" width="2.125" style="59" customWidth="1"/>
    <col min="7222" max="7222" width="0.75" style="59" customWidth="1"/>
    <col min="7223" max="7223" width="1.875" style="59" customWidth="1"/>
    <col min="7224" max="7225" width="4.125" style="59" customWidth="1"/>
    <col min="7226" max="7226" width="9.75" style="59" customWidth="1"/>
    <col min="7227" max="7227" width="1.875" style="59" customWidth="1"/>
    <col min="7228" max="7228" width="3.375" style="59" customWidth="1"/>
    <col min="7229" max="7231" width="9.75" style="59" customWidth="1"/>
    <col min="7232" max="7232" width="8.375" style="59" customWidth="1"/>
    <col min="7233" max="7424" width="1.875" style="59"/>
    <col min="7425" max="7425" width="1" style="59" customWidth="1"/>
    <col min="7426" max="7466" width="1.875" style="59" customWidth="1"/>
    <col min="7467" max="7472" width="2" style="59" customWidth="1"/>
    <col min="7473" max="7473" width="1.875" style="59" customWidth="1"/>
    <col min="7474" max="7474" width="1.5" style="59" customWidth="1"/>
    <col min="7475" max="7475" width="1.875" style="59" customWidth="1"/>
    <col min="7476" max="7477" width="2.125" style="59" customWidth="1"/>
    <col min="7478" max="7478" width="0.75" style="59" customWidth="1"/>
    <col min="7479" max="7479" width="1.875" style="59" customWidth="1"/>
    <col min="7480" max="7481" width="4.125" style="59" customWidth="1"/>
    <col min="7482" max="7482" width="9.75" style="59" customWidth="1"/>
    <col min="7483" max="7483" width="1.875" style="59" customWidth="1"/>
    <col min="7484" max="7484" width="3.375" style="59" customWidth="1"/>
    <col min="7485" max="7487" width="9.75" style="59" customWidth="1"/>
    <col min="7488" max="7488" width="8.375" style="59" customWidth="1"/>
    <col min="7489" max="7680" width="1.875" style="59"/>
    <col min="7681" max="7681" width="1" style="59" customWidth="1"/>
    <col min="7682" max="7722" width="1.875" style="59" customWidth="1"/>
    <col min="7723" max="7728" width="2" style="59" customWidth="1"/>
    <col min="7729" max="7729" width="1.875" style="59" customWidth="1"/>
    <col min="7730" max="7730" width="1.5" style="59" customWidth="1"/>
    <col min="7731" max="7731" width="1.875" style="59" customWidth="1"/>
    <col min="7732" max="7733" width="2.125" style="59" customWidth="1"/>
    <col min="7734" max="7734" width="0.75" style="59" customWidth="1"/>
    <col min="7735" max="7735" width="1.875" style="59" customWidth="1"/>
    <col min="7736" max="7737" width="4.125" style="59" customWidth="1"/>
    <col min="7738" max="7738" width="9.75" style="59" customWidth="1"/>
    <col min="7739" max="7739" width="1.875" style="59" customWidth="1"/>
    <col min="7740" max="7740" width="3.375" style="59" customWidth="1"/>
    <col min="7741" max="7743" width="9.75" style="59" customWidth="1"/>
    <col min="7744" max="7744" width="8.375" style="59" customWidth="1"/>
    <col min="7745" max="7936" width="1.875" style="59"/>
    <col min="7937" max="7937" width="1" style="59" customWidth="1"/>
    <col min="7938" max="7978" width="1.875" style="59" customWidth="1"/>
    <col min="7979" max="7984" width="2" style="59" customWidth="1"/>
    <col min="7985" max="7985" width="1.875" style="59" customWidth="1"/>
    <col min="7986" max="7986" width="1.5" style="59" customWidth="1"/>
    <col min="7987" max="7987" width="1.875" style="59" customWidth="1"/>
    <col min="7988" max="7989" width="2.125" style="59" customWidth="1"/>
    <col min="7990" max="7990" width="0.75" style="59" customWidth="1"/>
    <col min="7991" max="7991" width="1.875" style="59" customWidth="1"/>
    <col min="7992" max="7993" width="4.125" style="59" customWidth="1"/>
    <col min="7994" max="7994" width="9.75" style="59" customWidth="1"/>
    <col min="7995" max="7995" width="1.875" style="59" customWidth="1"/>
    <col min="7996" max="7996" width="3.375" style="59" customWidth="1"/>
    <col min="7997" max="7999" width="9.75" style="59" customWidth="1"/>
    <col min="8000" max="8000" width="8.375" style="59" customWidth="1"/>
    <col min="8001" max="8192" width="1.875" style="59"/>
    <col min="8193" max="8193" width="1" style="59" customWidth="1"/>
    <col min="8194" max="8234" width="1.875" style="59" customWidth="1"/>
    <col min="8235" max="8240" width="2" style="59" customWidth="1"/>
    <col min="8241" max="8241" width="1.875" style="59" customWidth="1"/>
    <col min="8242" max="8242" width="1.5" style="59" customWidth="1"/>
    <col min="8243" max="8243" width="1.875" style="59" customWidth="1"/>
    <col min="8244" max="8245" width="2.125" style="59" customWidth="1"/>
    <col min="8246" max="8246" width="0.75" style="59" customWidth="1"/>
    <col min="8247" max="8247" width="1.875" style="59" customWidth="1"/>
    <col min="8248" max="8249" width="4.125" style="59" customWidth="1"/>
    <col min="8250" max="8250" width="9.75" style="59" customWidth="1"/>
    <col min="8251" max="8251" width="1.875" style="59" customWidth="1"/>
    <col min="8252" max="8252" width="3.375" style="59" customWidth="1"/>
    <col min="8253" max="8255" width="9.75" style="59" customWidth="1"/>
    <col min="8256" max="8256" width="8.375" style="59" customWidth="1"/>
    <col min="8257" max="8448" width="1.875" style="59"/>
    <col min="8449" max="8449" width="1" style="59" customWidth="1"/>
    <col min="8450" max="8490" width="1.875" style="59" customWidth="1"/>
    <col min="8491" max="8496" width="2" style="59" customWidth="1"/>
    <col min="8497" max="8497" width="1.875" style="59" customWidth="1"/>
    <col min="8498" max="8498" width="1.5" style="59" customWidth="1"/>
    <col min="8499" max="8499" width="1.875" style="59" customWidth="1"/>
    <col min="8500" max="8501" width="2.125" style="59" customWidth="1"/>
    <col min="8502" max="8502" width="0.75" style="59" customWidth="1"/>
    <col min="8503" max="8503" width="1.875" style="59" customWidth="1"/>
    <col min="8504" max="8505" width="4.125" style="59" customWidth="1"/>
    <col min="8506" max="8506" width="9.75" style="59" customWidth="1"/>
    <col min="8507" max="8507" width="1.875" style="59" customWidth="1"/>
    <col min="8508" max="8508" width="3.375" style="59" customWidth="1"/>
    <col min="8509" max="8511" width="9.75" style="59" customWidth="1"/>
    <col min="8512" max="8512" width="8.375" style="59" customWidth="1"/>
    <col min="8513" max="8704" width="1.875" style="59"/>
    <col min="8705" max="8705" width="1" style="59" customWidth="1"/>
    <col min="8706" max="8746" width="1.875" style="59" customWidth="1"/>
    <col min="8747" max="8752" width="2" style="59" customWidth="1"/>
    <col min="8753" max="8753" width="1.875" style="59" customWidth="1"/>
    <col min="8754" max="8754" width="1.5" style="59" customWidth="1"/>
    <col min="8755" max="8755" width="1.875" style="59" customWidth="1"/>
    <col min="8756" max="8757" width="2.125" style="59" customWidth="1"/>
    <col min="8758" max="8758" width="0.75" style="59" customWidth="1"/>
    <col min="8759" max="8759" width="1.875" style="59" customWidth="1"/>
    <col min="8760" max="8761" width="4.125" style="59" customWidth="1"/>
    <col min="8762" max="8762" width="9.75" style="59" customWidth="1"/>
    <col min="8763" max="8763" width="1.875" style="59" customWidth="1"/>
    <col min="8764" max="8764" width="3.375" style="59" customWidth="1"/>
    <col min="8765" max="8767" width="9.75" style="59" customWidth="1"/>
    <col min="8768" max="8768" width="8.375" style="59" customWidth="1"/>
    <col min="8769" max="8960" width="1.875" style="59"/>
    <col min="8961" max="8961" width="1" style="59" customWidth="1"/>
    <col min="8962" max="9002" width="1.875" style="59" customWidth="1"/>
    <col min="9003" max="9008" width="2" style="59" customWidth="1"/>
    <col min="9009" max="9009" width="1.875" style="59" customWidth="1"/>
    <col min="9010" max="9010" width="1.5" style="59" customWidth="1"/>
    <col min="9011" max="9011" width="1.875" style="59" customWidth="1"/>
    <col min="9012" max="9013" width="2.125" style="59" customWidth="1"/>
    <col min="9014" max="9014" width="0.75" style="59" customWidth="1"/>
    <col min="9015" max="9015" width="1.875" style="59" customWidth="1"/>
    <col min="9016" max="9017" width="4.125" style="59" customWidth="1"/>
    <col min="9018" max="9018" width="9.75" style="59" customWidth="1"/>
    <col min="9019" max="9019" width="1.875" style="59" customWidth="1"/>
    <col min="9020" max="9020" width="3.375" style="59" customWidth="1"/>
    <col min="9021" max="9023" width="9.75" style="59" customWidth="1"/>
    <col min="9024" max="9024" width="8.375" style="59" customWidth="1"/>
    <col min="9025" max="9216" width="1.875" style="59"/>
    <col min="9217" max="9217" width="1" style="59" customWidth="1"/>
    <col min="9218" max="9258" width="1.875" style="59" customWidth="1"/>
    <col min="9259" max="9264" width="2" style="59" customWidth="1"/>
    <col min="9265" max="9265" width="1.875" style="59" customWidth="1"/>
    <col min="9266" max="9266" width="1.5" style="59" customWidth="1"/>
    <col min="9267" max="9267" width="1.875" style="59" customWidth="1"/>
    <col min="9268" max="9269" width="2.125" style="59" customWidth="1"/>
    <col min="9270" max="9270" width="0.75" style="59" customWidth="1"/>
    <col min="9271" max="9271" width="1.875" style="59" customWidth="1"/>
    <col min="9272" max="9273" width="4.125" style="59" customWidth="1"/>
    <col min="9274" max="9274" width="9.75" style="59" customWidth="1"/>
    <col min="9275" max="9275" width="1.875" style="59" customWidth="1"/>
    <col min="9276" max="9276" width="3.375" style="59" customWidth="1"/>
    <col min="9277" max="9279" width="9.75" style="59" customWidth="1"/>
    <col min="9280" max="9280" width="8.375" style="59" customWidth="1"/>
    <col min="9281" max="9472" width="1.875" style="59"/>
    <col min="9473" max="9473" width="1" style="59" customWidth="1"/>
    <col min="9474" max="9514" width="1.875" style="59" customWidth="1"/>
    <col min="9515" max="9520" width="2" style="59" customWidth="1"/>
    <col min="9521" max="9521" width="1.875" style="59" customWidth="1"/>
    <col min="9522" max="9522" width="1.5" style="59" customWidth="1"/>
    <col min="9523" max="9523" width="1.875" style="59" customWidth="1"/>
    <col min="9524" max="9525" width="2.125" style="59" customWidth="1"/>
    <col min="9526" max="9526" width="0.75" style="59" customWidth="1"/>
    <col min="9527" max="9527" width="1.875" style="59" customWidth="1"/>
    <col min="9528" max="9529" width="4.125" style="59" customWidth="1"/>
    <col min="9530" max="9530" width="9.75" style="59" customWidth="1"/>
    <col min="9531" max="9531" width="1.875" style="59" customWidth="1"/>
    <col min="9532" max="9532" width="3.375" style="59" customWidth="1"/>
    <col min="9533" max="9535" width="9.75" style="59" customWidth="1"/>
    <col min="9536" max="9536" width="8.375" style="59" customWidth="1"/>
    <col min="9537" max="9728" width="1.875" style="59"/>
    <col min="9729" max="9729" width="1" style="59" customWidth="1"/>
    <col min="9730" max="9770" width="1.875" style="59" customWidth="1"/>
    <col min="9771" max="9776" width="2" style="59" customWidth="1"/>
    <col min="9777" max="9777" width="1.875" style="59" customWidth="1"/>
    <col min="9778" max="9778" width="1.5" style="59" customWidth="1"/>
    <col min="9779" max="9779" width="1.875" style="59" customWidth="1"/>
    <col min="9780" max="9781" width="2.125" style="59" customWidth="1"/>
    <col min="9782" max="9782" width="0.75" style="59" customWidth="1"/>
    <col min="9783" max="9783" width="1.875" style="59" customWidth="1"/>
    <col min="9784" max="9785" width="4.125" style="59" customWidth="1"/>
    <col min="9786" max="9786" width="9.75" style="59" customWidth="1"/>
    <col min="9787" max="9787" width="1.875" style="59" customWidth="1"/>
    <col min="9788" max="9788" width="3.375" style="59" customWidth="1"/>
    <col min="9789" max="9791" width="9.75" style="59" customWidth="1"/>
    <col min="9792" max="9792" width="8.375" style="59" customWidth="1"/>
    <col min="9793" max="9984" width="1.875" style="59"/>
    <col min="9985" max="9985" width="1" style="59" customWidth="1"/>
    <col min="9986" max="10026" width="1.875" style="59" customWidth="1"/>
    <col min="10027" max="10032" width="2" style="59" customWidth="1"/>
    <col min="10033" max="10033" width="1.875" style="59" customWidth="1"/>
    <col min="10034" max="10034" width="1.5" style="59" customWidth="1"/>
    <col min="10035" max="10035" width="1.875" style="59" customWidth="1"/>
    <col min="10036" max="10037" width="2.125" style="59" customWidth="1"/>
    <col min="10038" max="10038" width="0.75" style="59" customWidth="1"/>
    <col min="10039" max="10039" width="1.875" style="59" customWidth="1"/>
    <col min="10040" max="10041" width="4.125" style="59" customWidth="1"/>
    <col min="10042" max="10042" width="9.75" style="59" customWidth="1"/>
    <col min="10043" max="10043" width="1.875" style="59" customWidth="1"/>
    <col min="10044" max="10044" width="3.375" style="59" customWidth="1"/>
    <col min="10045" max="10047" width="9.75" style="59" customWidth="1"/>
    <col min="10048" max="10048" width="8.375" style="59" customWidth="1"/>
    <col min="10049" max="10240" width="1.875" style="59"/>
    <col min="10241" max="10241" width="1" style="59" customWidth="1"/>
    <col min="10242" max="10282" width="1.875" style="59" customWidth="1"/>
    <col min="10283" max="10288" width="2" style="59" customWidth="1"/>
    <col min="10289" max="10289" width="1.875" style="59" customWidth="1"/>
    <col min="10290" max="10290" width="1.5" style="59" customWidth="1"/>
    <col min="10291" max="10291" width="1.875" style="59" customWidth="1"/>
    <col min="10292" max="10293" width="2.125" style="59" customWidth="1"/>
    <col min="10294" max="10294" width="0.75" style="59" customWidth="1"/>
    <col min="10295" max="10295" width="1.875" style="59" customWidth="1"/>
    <col min="10296" max="10297" width="4.125" style="59" customWidth="1"/>
    <col min="10298" max="10298" width="9.75" style="59" customWidth="1"/>
    <col min="10299" max="10299" width="1.875" style="59" customWidth="1"/>
    <col min="10300" max="10300" width="3.375" style="59" customWidth="1"/>
    <col min="10301" max="10303" width="9.75" style="59" customWidth="1"/>
    <col min="10304" max="10304" width="8.375" style="59" customWidth="1"/>
    <col min="10305" max="10496" width="1.875" style="59"/>
    <col min="10497" max="10497" width="1" style="59" customWidth="1"/>
    <col min="10498" max="10538" width="1.875" style="59" customWidth="1"/>
    <col min="10539" max="10544" width="2" style="59" customWidth="1"/>
    <col min="10545" max="10545" width="1.875" style="59" customWidth="1"/>
    <col min="10546" max="10546" width="1.5" style="59" customWidth="1"/>
    <col min="10547" max="10547" width="1.875" style="59" customWidth="1"/>
    <col min="10548" max="10549" width="2.125" style="59" customWidth="1"/>
    <col min="10550" max="10550" width="0.75" style="59" customWidth="1"/>
    <col min="10551" max="10551" width="1.875" style="59" customWidth="1"/>
    <col min="10552" max="10553" width="4.125" style="59" customWidth="1"/>
    <col min="10554" max="10554" width="9.75" style="59" customWidth="1"/>
    <col min="10555" max="10555" width="1.875" style="59" customWidth="1"/>
    <col min="10556" max="10556" width="3.375" style="59" customWidth="1"/>
    <col min="10557" max="10559" width="9.75" style="59" customWidth="1"/>
    <col min="10560" max="10560" width="8.375" style="59" customWidth="1"/>
    <col min="10561" max="10752" width="1.875" style="59"/>
    <col min="10753" max="10753" width="1" style="59" customWidth="1"/>
    <col min="10754" max="10794" width="1.875" style="59" customWidth="1"/>
    <col min="10795" max="10800" width="2" style="59" customWidth="1"/>
    <col min="10801" max="10801" width="1.875" style="59" customWidth="1"/>
    <col min="10802" max="10802" width="1.5" style="59" customWidth="1"/>
    <col min="10803" max="10803" width="1.875" style="59" customWidth="1"/>
    <col min="10804" max="10805" width="2.125" style="59" customWidth="1"/>
    <col min="10806" max="10806" width="0.75" style="59" customWidth="1"/>
    <col min="10807" max="10807" width="1.875" style="59" customWidth="1"/>
    <col min="10808" max="10809" width="4.125" style="59" customWidth="1"/>
    <col min="10810" max="10810" width="9.75" style="59" customWidth="1"/>
    <col min="10811" max="10811" width="1.875" style="59" customWidth="1"/>
    <col min="10812" max="10812" width="3.375" style="59" customWidth="1"/>
    <col min="10813" max="10815" width="9.75" style="59" customWidth="1"/>
    <col min="10816" max="10816" width="8.375" style="59" customWidth="1"/>
    <col min="10817" max="11008" width="1.875" style="59"/>
    <col min="11009" max="11009" width="1" style="59" customWidth="1"/>
    <col min="11010" max="11050" width="1.875" style="59" customWidth="1"/>
    <col min="11051" max="11056" width="2" style="59" customWidth="1"/>
    <col min="11057" max="11057" width="1.875" style="59" customWidth="1"/>
    <col min="11058" max="11058" width="1.5" style="59" customWidth="1"/>
    <col min="11059" max="11059" width="1.875" style="59" customWidth="1"/>
    <col min="11060" max="11061" width="2.125" style="59" customWidth="1"/>
    <col min="11062" max="11062" width="0.75" style="59" customWidth="1"/>
    <col min="11063" max="11063" width="1.875" style="59" customWidth="1"/>
    <col min="11064" max="11065" width="4.125" style="59" customWidth="1"/>
    <col min="11066" max="11066" width="9.75" style="59" customWidth="1"/>
    <col min="11067" max="11067" width="1.875" style="59" customWidth="1"/>
    <col min="11068" max="11068" width="3.375" style="59" customWidth="1"/>
    <col min="11069" max="11071" width="9.75" style="59" customWidth="1"/>
    <col min="11072" max="11072" width="8.375" style="59" customWidth="1"/>
    <col min="11073" max="11264" width="1.875" style="59"/>
    <col min="11265" max="11265" width="1" style="59" customWidth="1"/>
    <col min="11266" max="11306" width="1.875" style="59" customWidth="1"/>
    <col min="11307" max="11312" width="2" style="59" customWidth="1"/>
    <col min="11313" max="11313" width="1.875" style="59" customWidth="1"/>
    <col min="11314" max="11314" width="1.5" style="59" customWidth="1"/>
    <col min="11315" max="11315" width="1.875" style="59" customWidth="1"/>
    <col min="11316" max="11317" width="2.125" style="59" customWidth="1"/>
    <col min="11318" max="11318" width="0.75" style="59" customWidth="1"/>
    <col min="11319" max="11319" width="1.875" style="59" customWidth="1"/>
    <col min="11320" max="11321" width="4.125" style="59" customWidth="1"/>
    <col min="11322" max="11322" width="9.75" style="59" customWidth="1"/>
    <col min="11323" max="11323" width="1.875" style="59" customWidth="1"/>
    <col min="11324" max="11324" width="3.375" style="59" customWidth="1"/>
    <col min="11325" max="11327" width="9.75" style="59" customWidth="1"/>
    <col min="11328" max="11328" width="8.375" style="59" customWidth="1"/>
    <col min="11329" max="11520" width="1.875" style="59"/>
    <col min="11521" max="11521" width="1" style="59" customWidth="1"/>
    <col min="11522" max="11562" width="1.875" style="59" customWidth="1"/>
    <col min="11563" max="11568" width="2" style="59" customWidth="1"/>
    <col min="11569" max="11569" width="1.875" style="59" customWidth="1"/>
    <col min="11570" max="11570" width="1.5" style="59" customWidth="1"/>
    <col min="11571" max="11571" width="1.875" style="59" customWidth="1"/>
    <col min="11572" max="11573" width="2.125" style="59" customWidth="1"/>
    <col min="11574" max="11574" width="0.75" style="59" customWidth="1"/>
    <col min="11575" max="11575" width="1.875" style="59" customWidth="1"/>
    <col min="11576" max="11577" width="4.125" style="59" customWidth="1"/>
    <col min="11578" max="11578" width="9.75" style="59" customWidth="1"/>
    <col min="11579" max="11579" width="1.875" style="59" customWidth="1"/>
    <col min="11580" max="11580" width="3.375" style="59" customWidth="1"/>
    <col min="11581" max="11583" width="9.75" style="59" customWidth="1"/>
    <col min="11584" max="11584" width="8.375" style="59" customWidth="1"/>
    <col min="11585" max="11776" width="1.875" style="59"/>
    <col min="11777" max="11777" width="1" style="59" customWidth="1"/>
    <col min="11778" max="11818" width="1.875" style="59" customWidth="1"/>
    <col min="11819" max="11824" width="2" style="59" customWidth="1"/>
    <col min="11825" max="11825" width="1.875" style="59" customWidth="1"/>
    <col min="11826" max="11826" width="1.5" style="59" customWidth="1"/>
    <col min="11827" max="11827" width="1.875" style="59" customWidth="1"/>
    <col min="11828" max="11829" width="2.125" style="59" customWidth="1"/>
    <col min="11830" max="11830" width="0.75" style="59" customWidth="1"/>
    <col min="11831" max="11831" width="1.875" style="59" customWidth="1"/>
    <col min="11832" max="11833" width="4.125" style="59" customWidth="1"/>
    <col min="11834" max="11834" width="9.75" style="59" customWidth="1"/>
    <col min="11835" max="11835" width="1.875" style="59" customWidth="1"/>
    <col min="11836" max="11836" width="3.375" style="59" customWidth="1"/>
    <col min="11837" max="11839" width="9.75" style="59" customWidth="1"/>
    <col min="11840" max="11840" width="8.375" style="59" customWidth="1"/>
    <col min="11841" max="12032" width="1.875" style="59"/>
    <col min="12033" max="12033" width="1" style="59" customWidth="1"/>
    <col min="12034" max="12074" width="1.875" style="59" customWidth="1"/>
    <col min="12075" max="12080" width="2" style="59" customWidth="1"/>
    <col min="12081" max="12081" width="1.875" style="59" customWidth="1"/>
    <col min="12082" max="12082" width="1.5" style="59" customWidth="1"/>
    <col min="12083" max="12083" width="1.875" style="59" customWidth="1"/>
    <col min="12084" max="12085" width="2.125" style="59" customWidth="1"/>
    <col min="12086" max="12086" width="0.75" style="59" customWidth="1"/>
    <col min="12087" max="12087" width="1.875" style="59" customWidth="1"/>
    <col min="12088" max="12089" width="4.125" style="59" customWidth="1"/>
    <col min="12090" max="12090" width="9.75" style="59" customWidth="1"/>
    <col min="12091" max="12091" width="1.875" style="59" customWidth="1"/>
    <col min="12092" max="12092" width="3.375" style="59" customWidth="1"/>
    <col min="12093" max="12095" width="9.75" style="59" customWidth="1"/>
    <col min="12096" max="12096" width="8.375" style="59" customWidth="1"/>
    <col min="12097" max="12288" width="1.875" style="59"/>
    <col min="12289" max="12289" width="1" style="59" customWidth="1"/>
    <col min="12290" max="12330" width="1.875" style="59" customWidth="1"/>
    <col min="12331" max="12336" width="2" style="59" customWidth="1"/>
    <col min="12337" max="12337" width="1.875" style="59" customWidth="1"/>
    <col min="12338" max="12338" width="1.5" style="59" customWidth="1"/>
    <col min="12339" max="12339" width="1.875" style="59" customWidth="1"/>
    <col min="12340" max="12341" width="2.125" style="59" customWidth="1"/>
    <col min="12342" max="12342" width="0.75" style="59" customWidth="1"/>
    <col min="12343" max="12343" width="1.875" style="59" customWidth="1"/>
    <col min="12344" max="12345" width="4.125" style="59" customWidth="1"/>
    <col min="12346" max="12346" width="9.75" style="59" customWidth="1"/>
    <col min="12347" max="12347" width="1.875" style="59" customWidth="1"/>
    <col min="12348" max="12348" width="3.375" style="59" customWidth="1"/>
    <col min="12349" max="12351" width="9.75" style="59" customWidth="1"/>
    <col min="12352" max="12352" width="8.375" style="59" customWidth="1"/>
    <col min="12353" max="12544" width="1.875" style="59"/>
    <col min="12545" max="12545" width="1" style="59" customWidth="1"/>
    <col min="12546" max="12586" width="1.875" style="59" customWidth="1"/>
    <col min="12587" max="12592" width="2" style="59" customWidth="1"/>
    <col min="12593" max="12593" width="1.875" style="59" customWidth="1"/>
    <col min="12594" max="12594" width="1.5" style="59" customWidth="1"/>
    <col min="12595" max="12595" width="1.875" style="59" customWidth="1"/>
    <col min="12596" max="12597" width="2.125" style="59" customWidth="1"/>
    <col min="12598" max="12598" width="0.75" style="59" customWidth="1"/>
    <col min="12599" max="12599" width="1.875" style="59" customWidth="1"/>
    <col min="12600" max="12601" width="4.125" style="59" customWidth="1"/>
    <col min="12602" max="12602" width="9.75" style="59" customWidth="1"/>
    <col min="12603" max="12603" width="1.875" style="59" customWidth="1"/>
    <col min="12604" max="12604" width="3.375" style="59" customWidth="1"/>
    <col min="12605" max="12607" width="9.75" style="59" customWidth="1"/>
    <col min="12608" max="12608" width="8.375" style="59" customWidth="1"/>
    <col min="12609" max="12800" width="1.875" style="59"/>
    <col min="12801" max="12801" width="1" style="59" customWidth="1"/>
    <col min="12802" max="12842" width="1.875" style="59" customWidth="1"/>
    <col min="12843" max="12848" width="2" style="59" customWidth="1"/>
    <col min="12849" max="12849" width="1.875" style="59" customWidth="1"/>
    <col min="12850" max="12850" width="1.5" style="59" customWidth="1"/>
    <col min="12851" max="12851" width="1.875" style="59" customWidth="1"/>
    <col min="12852" max="12853" width="2.125" style="59" customWidth="1"/>
    <col min="12854" max="12854" width="0.75" style="59" customWidth="1"/>
    <col min="12855" max="12855" width="1.875" style="59" customWidth="1"/>
    <col min="12856" max="12857" width="4.125" style="59" customWidth="1"/>
    <col min="12858" max="12858" width="9.75" style="59" customWidth="1"/>
    <col min="12859" max="12859" width="1.875" style="59" customWidth="1"/>
    <col min="12860" max="12860" width="3.375" style="59" customWidth="1"/>
    <col min="12861" max="12863" width="9.75" style="59" customWidth="1"/>
    <col min="12864" max="12864" width="8.375" style="59" customWidth="1"/>
    <col min="12865" max="13056" width="1.875" style="59"/>
    <col min="13057" max="13057" width="1" style="59" customWidth="1"/>
    <col min="13058" max="13098" width="1.875" style="59" customWidth="1"/>
    <col min="13099" max="13104" width="2" style="59" customWidth="1"/>
    <col min="13105" max="13105" width="1.875" style="59" customWidth="1"/>
    <col min="13106" max="13106" width="1.5" style="59" customWidth="1"/>
    <col min="13107" max="13107" width="1.875" style="59" customWidth="1"/>
    <col min="13108" max="13109" width="2.125" style="59" customWidth="1"/>
    <col min="13110" max="13110" width="0.75" style="59" customWidth="1"/>
    <col min="13111" max="13111" width="1.875" style="59" customWidth="1"/>
    <col min="13112" max="13113" width="4.125" style="59" customWidth="1"/>
    <col min="13114" max="13114" width="9.75" style="59" customWidth="1"/>
    <col min="13115" max="13115" width="1.875" style="59" customWidth="1"/>
    <col min="13116" max="13116" width="3.375" style="59" customWidth="1"/>
    <col min="13117" max="13119" width="9.75" style="59" customWidth="1"/>
    <col min="13120" max="13120" width="8.375" style="59" customWidth="1"/>
    <col min="13121" max="13312" width="1.875" style="59"/>
    <col min="13313" max="13313" width="1" style="59" customWidth="1"/>
    <col min="13314" max="13354" width="1.875" style="59" customWidth="1"/>
    <col min="13355" max="13360" width="2" style="59" customWidth="1"/>
    <col min="13361" max="13361" width="1.875" style="59" customWidth="1"/>
    <col min="13362" max="13362" width="1.5" style="59" customWidth="1"/>
    <col min="13363" max="13363" width="1.875" style="59" customWidth="1"/>
    <col min="13364" max="13365" width="2.125" style="59" customWidth="1"/>
    <col min="13366" max="13366" width="0.75" style="59" customWidth="1"/>
    <col min="13367" max="13367" width="1.875" style="59" customWidth="1"/>
    <col min="13368" max="13369" width="4.125" style="59" customWidth="1"/>
    <col min="13370" max="13370" width="9.75" style="59" customWidth="1"/>
    <col min="13371" max="13371" width="1.875" style="59" customWidth="1"/>
    <col min="13372" max="13372" width="3.375" style="59" customWidth="1"/>
    <col min="13373" max="13375" width="9.75" style="59" customWidth="1"/>
    <col min="13376" max="13376" width="8.375" style="59" customWidth="1"/>
    <col min="13377" max="13568" width="1.875" style="59"/>
    <col min="13569" max="13569" width="1" style="59" customWidth="1"/>
    <col min="13570" max="13610" width="1.875" style="59" customWidth="1"/>
    <col min="13611" max="13616" width="2" style="59" customWidth="1"/>
    <col min="13617" max="13617" width="1.875" style="59" customWidth="1"/>
    <col min="13618" max="13618" width="1.5" style="59" customWidth="1"/>
    <col min="13619" max="13619" width="1.875" style="59" customWidth="1"/>
    <col min="13620" max="13621" width="2.125" style="59" customWidth="1"/>
    <col min="13622" max="13622" width="0.75" style="59" customWidth="1"/>
    <col min="13623" max="13623" width="1.875" style="59" customWidth="1"/>
    <col min="13624" max="13625" width="4.125" style="59" customWidth="1"/>
    <col min="13626" max="13626" width="9.75" style="59" customWidth="1"/>
    <col min="13627" max="13627" width="1.875" style="59" customWidth="1"/>
    <col min="13628" max="13628" width="3.375" style="59" customWidth="1"/>
    <col min="13629" max="13631" width="9.75" style="59" customWidth="1"/>
    <col min="13632" max="13632" width="8.375" style="59" customWidth="1"/>
    <col min="13633" max="13824" width="1.875" style="59"/>
    <col min="13825" max="13825" width="1" style="59" customWidth="1"/>
    <col min="13826" max="13866" width="1.875" style="59" customWidth="1"/>
    <col min="13867" max="13872" width="2" style="59" customWidth="1"/>
    <col min="13873" max="13873" width="1.875" style="59" customWidth="1"/>
    <col min="13874" max="13874" width="1.5" style="59" customWidth="1"/>
    <col min="13875" max="13875" width="1.875" style="59" customWidth="1"/>
    <col min="13876" max="13877" width="2.125" style="59" customWidth="1"/>
    <col min="13878" max="13878" width="0.75" style="59" customWidth="1"/>
    <col min="13879" max="13879" width="1.875" style="59" customWidth="1"/>
    <col min="13880" max="13881" width="4.125" style="59" customWidth="1"/>
    <col min="13882" max="13882" width="9.75" style="59" customWidth="1"/>
    <col min="13883" max="13883" width="1.875" style="59" customWidth="1"/>
    <col min="13884" max="13884" width="3.375" style="59" customWidth="1"/>
    <col min="13885" max="13887" width="9.75" style="59" customWidth="1"/>
    <col min="13888" max="13888" width="8.375" style="59" customWidth="1"/>
    <col min="13889" max="14080" width="1.875" style="59"/>
    <col min="14081" max="14081" width="1" style="59" customWidth="1"/>
    <col min="14082" max="14122" width="1.875" style="59" customWidth="1"/>
    <col min="14123" max="14128" width="2" style="59" customWidth="1"/>
    <col min="14129" max="14129" width="1.875" style="59" customWidth="1"/>
    <col min="14130" max="14130" width="1.5" style="59" customWidth="1"/>
    <col min="14131" max="14131" width="1.875" style="59" customWidth="1"/>
    <col min="14132" max="14133" width="2.125" style="59" customWidth="1"/>
    <col min="14134" max="14134" width="0.75" style="59" customWidth="1"/>
    <col min="14135" max="14135" width="1.875" style="59" customWidth="1"/>
    <col min="14136" max="14137" width="4.125" style="59" customWidth="1"/>
    <col min="14138" max="14138" width="9.75" style="59" customWidth="1"/>
    <col min="14139" max="14139" width="1.875" style="59" customWidth="1"/>
    <col min="14140" max="14140" width="3.375" style="59" customWidth="1"/>
    <col min="14141" max="14143" width="9.75" style="59" customWidth="1"/>
    <col min="14144" max="14144" width="8.375" style="59" customWidth="1"/>
    <col min="14145" max="14336" width="1.875" style="59"/>
    <col min="14337" max="14337" width="1" style="59" customWidth="1"/>
    <col min="14338" max="14378" width="1.875" style="59" customWidth="1"/>
    <col min="14379" max="14384" width="2" style="59" customWidth="1"/>
    <col min="14385" max="14385" width="1.875" style="59" customWidth="1"/>
    <col min="14386" max="14386" width="1.5" style="59" customWidth="1"/>
    <col min="14387" max="14387" width="1.875" style="59" customWidth="1"/>
    <col min="14388" max="14389" width="2.125" style="59" customWidth="1"/>
    <col min="14390" max="14390" width="0.75" style="59" customWidth="1"/>
    <col min="14391" max="14391" width="1.875" style="59" customWidth="1"/>
    <col min="14392" max="14393" width="4.125" style="59" customWidth="1"/>
    <col min="14394" max="14394" width="9.75" style="59" customWidth="1"/>
    <col min="14395" max="14395" width="1.875" style="59" customWidth="1"/>
    <col min="14396" max="14396" width="3.375" style="59" customWidth="1"/>
    <col min="14397" max="14399" width="9.75" style="59" customWidth="1"/>
    <col min="14400" max="14400" width="8.375" style="59" customWidth="1"/>
    <col min="14401" max="14592" width="1.875" style="59"/>
    <col min="14593" max="14593" width="1" style="59" customWidth="1"/>
    <col min="14594" max="14634" width="1.875" style="59" customWidth="1"/>
    <col min="14635" max="14640" width="2" style="59" customWidth="1"/>
    <col min="14641" max="14641" width="1.875" style="59" customWidth="1"/>
    <col min="14642" max="14642" width="1.5" style="59" customWidth="1"/>
    <col min="14643" max="14643" width="1.875" style="59" customWidth="1"/>
    <col min="14644" max="14645" width="2.125" style="59" customWidth="1"/>
    <col min="14646" max="14646" width="0.75" style="59" customWidth="1"/>
    <col min="14647" max="14647" width="1.875" style="59" customWidth="1"/>
    <col min="14648" max="14649" width="4.125" style="59" customWidth="1"/>
    <col min="14650" max="14650" width="9.75" style="59" customWidth="1"/>
    <col min="14651" max="14651" width="1.875" style="59" customWidth="1"/>
    <col min="14652" max="14652" width="3.375" style="59" customWidth="1"/>
    <col min="14653" max="14655" width="9.75" style="59" customWidth="1"/>
    <col min="14656" max="14656" width="8.375" style="59" customWidth="1"/>
    <col min="14657" max="14848" width="1.875" style="59"/>
    <col min="14849" max="14849" width="1" style="59" customWidth="1"/>
    <col min="14850" max="14890" width="1.875" style="59" customWidth="1"/>
    <col min="14891" max="14896" width="2" style="59" customWidth="1"/>
    <col min="14897" max="14897" width="1.875" style="59" customWidth="1"/>
    <col min="14898" max="14898" width="1.5" style="59" customWidth="1"/>
    <col min="14899" max="14899" width="1.875" style="59" customWidth="1"/>
    <col min="14900" max="14901" width="2.125" style="59" customWidth="1"/>
    <col min="14902" max="14902" width="0.75" style="59" customWidth="1"/>
    <col min="14903" max="14903" width="1.875" style="59" customWidth="1"/>
    <col min="14904" max="14905" width="4.125" style="59" customWidth="1"/>
    <col min="14906" max="14906" width="9.75" style="59" customWidth="1"/>
    <col min="14907" max="14907" width="1.875" style="59" customWidth="1"/>
    <col min="14908" max="14908" width="3.375" style="59" customWidth="1"/>
    <col min="14909" max="14911" width="9.75" style="59" customWidth="1"/>
    <col min="14912" max="14912" width="8.375" style="59" customWidth="1"/>
    <col min="14913" max="15104" width="1.875" style="59"/>
    <col min="15105" max="15105" width="1" style="59" customWidth="1"/>
    <col min="15106" max="15146" width="1.875" style="59" customWidth="1"/>
    <col min="15147" max="15152" width="2" style="59" customWidth="1"/>
    <col min="15153" max="15153" width="1.875" style="59" customWidth="1"/>
    <col min="15154" max="15154" width="1.5" style="59" customWidth="1"/>
    <col min="15155" max="15155" width="1.875" style="59" customWidth="1"/>
    <col min="15156" max="15157" width="2.125" style="59" customWidth="1"/>
    <col min="15158" max="15158" width="0.75" style="59" customWidth="1"/>
    <col min="15159" max="15159" width="1.875" style="59" customWidth="1"/>
    <col min="15160" max="15161" width="4.125" style="59" customWidth="1"/>
    <col min="15162" max="15162" width="9.75" style="59" customWidth="1"/>
    <col min="15163" max="15163" width="1.875" style="59" customWidth="1"/>
    <col min="15164" max="15164" width="3.375" style="59" customWidth="1"/>
    <col min="15165" max="15167" width="9.75" style="59" customWidth="1"/>
    <col min="15168" max="15168" width="8.375" style="59" customWidth="1"/>
    <col min="15169" max="15360" width="1.875" style="59"/>
    <col min="15361" max="15361" width="1" style="59" customWidth="1"/>
    <col min="15362" max="15402" width="1.875" style="59" customWidth="1"/>
    <col min="15403" max="15408" width="2" style="59" customWidth="1"/>
    <col min="15409" max="15409" width="1.875" style="59" customWidth="1"/>
    <col min="15410" max="15410" width="1.5" style="59" customWidth="1"/>
    <col min="15411" max="15411" width="1.875" style="59" customWidth="1"/>
    <col min="15412" max="15413" width="2.125" style="59" customWidth="1"/>
    <col min="15414" max="15414" width="0.75" style="59" customWidth="1"/>
    <col min="15415" max="15415" width="1.875" style="59" customWidth="1"/>
    <col min="15416" max="15417" width="4.125" style="59" customWidth="1"/>
    <col min="15418" max="15418" width="9.75" style="59" customWidth="1"/>
    <col min="15419" max="15419" width="1.875" style="59" customWidth="1"/>
    <col min="15420" max="15420" width="3.375" style="59" customWidth="1"/>
    <col min="15421" max="15423" width="9.75" style="59" customWidth="1"/>
    <col min="15424" max="15424" width="8.375" style="59" customWidth="1"/>
    <col min="15425" max="15616" width="1.875" style="59"/>
    <col min="15617" max="15617" width="1" style="59" customWidth="1"/>
    <col min="15618" max="15658" width="1.875" style="59" customWidth="1"/>
    <col min="15659" max="15664" width="2" style="59" customWidth="1"/>
    <col min="15665" max="15665" width="1.875" style="59" customWidth="1"/>
    <col min="15666" max="15666" width="1.5" style="59" customWidth="1"/>
    <col min="15667" max="15667" width="1.875" style="59" customWidth="1"/>
    <col min="15668" max="15669" width="2.125" style="59" customWidth="1"/>
    <col min="15670" max="15670" width="0.75" style="59" customWidth="1"/>
    <col min="15671" max="15671" width="1.875" style="59" customWidth="1"/>
    <col min="15672" max="15673" width="4.125" style="59" customWidth="1"/>
    <col min="15674" max="15674" width="9.75" style="59" customWidth="1"/>
    <col min="15675" max="15675" width="1.875" style="59" customWidth="1"/>
    <col min="15676" max="15676" width="3.375" style="59" customWidth="1"/>
    <col min="15677" max="15679" width="9.75" style="59" customWidth="1"/>
    <col min="15680" max="15680" width="8.375" style="59" customWidth="1"/>
    <col min="15681" max="15872" width="1.875" style="59"/>
    <col min="15873" max="15873" width="1" style="59" customWidth="1"/>
    <col min="15874" max="15914" width="1.875" style="59" customWidth="1"/>
    <col min="15915" max="15920" width="2" style="59" customWidth="1"/>
    <col min="15921" max="15921" width="1.875" style="59" customWidth="1"/>
    <col min="15922" max="15922" width="1.5" style="59" customWidth="1"/>
    <col min="15923" max="15923" width="1.875" style="59" customWidth="1"/>
    <col min="15924" max="15925" width="2.125" style="59" customWidth="1"/>
    <col min="15926" max="15926" width="0.75" style="59" customWidth="1"/>
    <col min="15927" max="15927" width="1.875" style="59" customWidth="1"/>
    <col min="15928" max="15929" width="4.125" style="59" customWidth="1"/>
    <col min="15930" max="15930" width="9.75" style="59" customWidth="1"/>
    <col min="15931" max="15931" width="1.875" style="59" customWidth="1"/>
    <col min="15932" max="15932" width="3.375" style="59" customWidth="1"/>
    <col min="15933" max="15935" width="9.75" style="59" customWidth="1"/>
    <col min="15936" max="15936" width="8.375" style="59" customWidth="1"/>
    <col min="15937" max="16128" width="1.875" style="59"/>
    <col min="16129" max="16129" width="1" style="59" customWidth="1"/>
    <col min="16130" max="16170" width="1.875" style="59" customWidth="1"/>
    <col min="16171" max="16176" width="2" style="59" customWidth="1"/>
    <col min="16177" max="16177" width="1.875" style="59" customWidth="1"/>
    <col min="16178" max="16178" width="1.5" style="59" customWidth="1"/>
    <col min="16179" max="16179" width="1.875" style="59" customWidth="1"/>
    <col min="16180" max="16181" width="2.125" style="59" customWidth="1"/>
    <col min="16182" max="16182" width="0.75" style="59" customWidth="1"/>
    <col min="16183" max="16183" width="1.875" style="59" customWidth="1"/>
    <col min="16184" max="16185" width="4.125" style="59" customWidth="1"/>
    <col min="16186" max="16186" width="9.75" style="59" customWidth="1"/>
    <col min="16187" max="16187" width="1.875" style="59" customWidth="1"/>
    <col min="16188" max="16188" width="3.375" style="59" customWidth="1"/>
    <col min="16189" max="16191" width="9.75" style="59" customWidth="1"/>
    <col min="16192" max="16192" width="8.375" style="59" customWidth="1"/>
    <col min="16193" max="16384" width="1.875" style="59"/>
  </cols>
  <sheetData>
    <row r="1" spans="2:64" ht="14.25" thickBot="1" x14ac:dyDescent="0.2"/>
    <row r="2" spans="2:64" ht="12.75" customHeight="1" thickBot="1" x14ac:dyDescent="0.2">
      <c r="K2" s="320" t="s">
        <v>105</v>
      </c>
      <c r="L2" s="320"/>
      <c r="M2" s="320"/>
      <c r="N2" s="321" t="s">
        <v>91</v>
      </c>
      <c r="O2" s="321"/>
      <c r="P2" s="96"/>
      <c r="Q2" s="322" t="s">
        <v>104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3" t="s">
        <v>103</v>
      </c>
      <c r="AC2" s="323"/>
      <c r="AD2" s="323"/>
      <c r="AE2" s="323"/>
      <c r="AF2" s="95"/>
      <c r="AG2" s="324"/>
      <c r="AH2" s="324"/>
      <c r="AI2" s="324"/>
      <c r="AJ2" s="324"/>
      <c r="AK2" s="324"/>
      <c r="AL2" s="324"/>
      <c r="AM2" s="324"/>
      <c r="AN2" s="324"/>
      <c r="AO2" s="324"/>
      <c r="AP2" s="324"/>
      <c r="AQ2" s="324"/>
      <c r="AR2" s="324"/>
      <c r="AS2" s="324"/>
      <c r="AT2" s="324"/>
      <c r="AU2" s="324"/>
      <c r="AV2" s="324"/>
      <c r="AW2" s="324"/>
      <c r="AX2" s="324"/>
      <c r="AY2" s="324"/>
    </row>
    <row r="3" spans="2:64" ht="12.75" customHeight="1" thickBot="1" x14ac:dyDescent="0.2">
      <c r="K3" s="320"/>
      <c r="L3" s="320"/>
      <c r="M3" s="320"/>
      <c r="N3" s="321"/>
      <c r="O3" s="321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3"/>
      <c r="AC3" s="323"/>
      <c r="AD3" s="323"/>
      <c r="AE3" s="323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4"/>
      <c r="AX3" s="324"/>
      <c r="AY3" s="324"/>
    </row>
    <row r="4" spans="2:64" ht="12.75" customHeight="1" x14ac:dyDescent="0.15">
      <c r="K4" s="66"/>
      <c r="L4" s="94"/>
      <c r="M4" s="94"/>
      <c r="N4" s="94"/>
      <c r="O4" s="94"/>
      <c r="Q4" s="66"/>
      <c r="R4" s="66"/>
      <c r="S4" s="66"/>
      <c r="T4" s="66"/>
      <c r="U4" s="66"/>
      <c r="V4" s="66"/>
      <c r="W4" s="66"/>
      <c r="X4" s="66"/>
      <c r="Y4" s="94"/>
      <c r="Z4" s="94"/>
      <c r="AA4" s="94"/>
      <c r="AB4" s="86"/>
      <c r="AC4" s="86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</row>
    <row r="5" spans="2:64" ht="9" customHeight="1" x14ac:dyDescent="0.15">
      <c r="B5" s="337" t="str">
        <f>IF(ISBLANK($K$2),"",$K$2)</f>
        <v>Ｄ</v>
      </c>
      <c r="C5" s="337"/>
      <c r="D5" s="337"/>
      <c r="E5" s="338" t="s">
        <v>91</v>
      </c>
      <c r="F5" s="338"/>
      <c r="G5" s="338"/>
      <c r="H5" s="339" t="str">
        <f>C8</f>
        <v>FC長野</v>
      </c>
      <c r="I5" s="340"/>
      <c r="J5" s="340"/>
      <c r="K5" s="340"/>
      <c r="L5" s="341"/>
      <c r="M5" s="348" t="str">
        <f>C10</f>
        <v>中居KC</v>
      </c>
      <c r="N5" s="349"/>
      <c r="O5" s="349"/>
      <c r="P5" s="349"/>
      <c r="Q5" s="350"/>
      <c r="R5" s="339" t="str">
        <f>C12</f>
        <v>倉賀野FC</v>
      </c>
      <c r="S5" s="357"/>
      <c r="T5" s="357"/>
      <c r="U5" s="357"/>
      <c r="V5" s="358"/>
      <c r="W5" s="339" t="str">
        <f>C14</f>
        <v>中央</v>
      </c>
      <c r="X5" s="357"/>
      <c r="Y5" s="357"/>
      <c r="Z5" s="357"/>
      <c r="AA5" s="358"/>
      <c r="AB5" s="339" t="str">
        <f>C16</f>
        <v>堤ヶ岡SC</v>
      </c>
      <c r="AC5" s="357"/>
      <c r="AD5" s="357"/>
      <c r="AE5" s="357"/>
      <c r="AF5" s="358"/>
      <c r="AG5" s="367">
        <f>C18</f>
        <v>0</v>
      </c>
      <c r="AH5" s="368"/>
      <c r="AI5" s="368"/>
      <c r="AJ5" s="368"/>
      <c r="AK5" s="369"/>
      <c r="AL5" s="367">
        <f>C20</f>
        <v>0</v>
      </c>
      <c r="AM5" s="368"/>
      <c r="AN5" s="368"/>
      <c r="AO5" s="368"/>
      <c r="AP5" s="369"/>
      <c r="AQ5" s="325" t="s">
        <v>87</v>
      </c>
      <c r="AR5" s="325"/>
      <c r="AS5" s="325" t="s">
        <v>86</v>
      </c>
      <c r="AT5" s="325"/>
      <c r="AU5" s="325" t="s">
        <v>85</v>
      </c>
      <c r="AV5" s="325"/>
      <c r="AW5" s="325" t="s">
        <v>102</v>
      </c>
      <c r="AX5" s="325"/>
      <c r="AY5" s="325"/>
      <c r="AZ5" s="325" t="s">
        <v>101</v>
      </c>
      <c r="BA5" s="325"/>
      <c r="BB5" s="366"/>
      <c r="BD5" s="326" t="s">
        <v>90</v>
      </c>
      <c r="BE5" s="326" t="s">
        <v>89</v>
      </c>
      <c r="BF5" s="326" t="s">
        <v>101</v>
      </c>
      <c r="BJ5" s="327"/>
    </row>
    <row r="6" spans="2:64" ht="9" customHeight="1" x14ac:dyDescent="0.15">
      <c r="B6" s="337"/>
      <c r="C6" s="337"/>
      <c r="D6" s="337"/>
      <c r="E6" s="338"/>
      <c r="F6" s="338"/>
      <c r="G6" s="338"/>
      <c r="H6" s="342"/>
      <c r="I6" s="343"/>
      <c r="J6" s="343"/>
      <c r="K6" s="343"/>
      <c r="L6" s="344"/>
      <c r="M6" s="351"/>
      <c r="N6" s="352"/>
      <c r="O6" s="352"/>
      <c r="P6" s="352"/>
      <c r="Q6" s="353"/>
      <c r="R6" s="359"/>
      <c r="S6" s="360"/>
      <c r="T6" s="360"/>
      <c r="U6" s="360"/>
      <c r="V6" s="361"/>
      <c r="W6" s="359"/>
      <c r="X6" s="360"/>
      <c r="Y6" s="360"/>
      <c r="Z6" s="360"/>
      <c r="AA6" s="361"/>
      <c r="AB6" s="359"/>
      <c r="AC6" s="360"/>
      <c r="AD6" s="360"/>
      <c r="AE6" s="360"/>
      <c r="AF6" s="361"/>
      <c r="AG6" s="370"/>
      <c r="AH6" s="371"/>
      <c r="AI6" s="371"/>
      <c r="AJ6" s="371"/>
      <c r="AK6" s="372"/>
      <c r="AL6" s="370"/>
      <c r="AM6" s="371"/>
      <c r="AN6" s="371"/>
      <c r="AO6" s="371"/>
      <c r="AP6" s="372"/>
      <c r="AQ6" s="325"/>
      <c r="AR6" s="325"/>
      <c r="AS6" s="325"/>
      <c r="AT6" s="325"/>
      <c r="AU6" s="325"/>
      <c r="AV6" s="325"/>
      <c r="AW6" s="325"/>
      <c r="AX6" s="325"/>
      <c r="AY6" s="325"/>
      <c r="AZ6" s="325"/>
      <c r="BA6" s="325"/>
      <c r="BB6" s="366"/>
      <c r="BD6" s="326"/>
      <c r="BE6" s="326"/>
      <c r="BF6" s="326"/>
      <c r="BJ6" s="327"/>
    </row>
    <row r="7" spans="2:64" ht="9" customHeight="1" x14ac:dyDescent="0.15">
      <c r="B7" s="337"/>
      <c r="C7" s="337"/>
      <c r="D7" s="337"/>
      <c r="E7" s="338"/>
      <c r="F7" s="338"/>
      <c r="G7" s="338"/>
      <c r="H7" s="345"/>
      <c r="I7" s="346"/>
      <c r="J7" s="346"/>
      <c r="K7" s="346"/>
      <c r="L7" s="347"/>
      <c r="M7" s="354"/>
      <c r="N7" s="355"/>
      <c r="O7" s="355"/>
      <c r="P7" s="355"/>
      <c r="Q7" s="356"/>
      <c r="R7" s="362"/>
      <c r="S7" s="363"/>
      <c r="T7" s="363"/>
      <c r="U7" s="363"/>
      <c r="V7" s="364"/>
      <c r="W7" s="362"/>
      <c r="X7" s="363"/>
      <c r="Y7" s="363"/>
      <c r="Z7" s="363"/>
      <c r="AA7" s="364"/>
      <c r="AB7" s="362"/>
      <c r="AC7" s="363"/>
      <c r="AD7" s="363"/>
      <c r="AE7" s="363"/>
      <c r="AF7" s="364"/>
      <c r="AG7" s="373"/>
      <c r="AH7" s="374"/>
      <c r="AI7" s="374"/>
      <c r="AJ7" s="374"/>
      <c r="AK7" s="375"/>
      <c r="AL7" s="373"/>
      <c r="AM7" s="374"/>
      <c r="AN7" s="374"/>
      <c r="AO7" s="374"/>
      <c r="AP7" s="375"/>
      <c r="AQ7" s="325"/>
      <c r="AR7" s="325"/>
      <c r="AS7" s="325"/>
      <c r="AT7" s="325"/>
      <c r="AU7" s="325"/>
      <c r="AV7" s="325"/>
      <c r="AW7" s="325"/>
      <c r="AX7" s="325"/>
      <c r="AY7" s="325"/>
      <c r="AZ7" s="325"/>
      <c r="BA7" s="325"/>
      <c r="BB7" s="366"/>
      <c r="BD7" s="326"/>
      <c r="BE7" s="326"/>
      <c r="BF7" s="326"/>
      <c r="BJ7" s="327"/>
    </row>
    <row r="8" spans="2:64" ht="10.5" customHeight="1" thickBot="1" x14ac:dyDescent="0.2">
      <c r="B8" s="328">
        <v>1</v>
      </c>
      <c r="C8" s="329" t="s">
        <v>100</v>
      </c>
      <c r="D8" s="330"/>
      <c r="E8" s="330"/>
      <c r="F8" s="330"/>
      <c r="G8" s="330"/>
      <c r="H8" s="331"/>
      <c r="I8" s="331"/>
      <c r="J8" s="331"/>
      <c r="K8" s="331"/>
      <c r="L8" s="331"/>
      <c r="M8" s="332">
        <f>IF(ISBLANK(O69),"",O69)</f>
        <v>4</v>
      </c>
      <c r="N8" s="332"/>
      <c r="O8" s="92" t="str">
        <f>IF(ISBLANK(O51),"",IF(M8&gt;P8,"○",IF(M8&lt;P8,"×","△")))</f>
        <v>○</v>
      </c>
      <c r="P8" s="333">
        <f>IF(ISBLANK(S69),"",S69)</f>
        <v>1</v>
      </c>
      <c r="Q8" s="334"/>
      <c r="R8" s="332">
        <f>IF(ISBLANK(O45),"",O45)</f>
        <v>1</v>
      </c>
      <c r="S8" s="332"/>
      <c r="T8" s="92" t="str">
        <f>IF(ISBLANK(O69),"",IF(R8&gt;U8,"○",IF(R8&lt;U8,"×","△")))</f>
        <v>×</v>
      </c>
      <c r="U8" s="365">
        <f>IF(ISBLANK(S45),"",S45)</f>
        <v>3</v>
      </c>
      <c r="V8" s="365"/>
      <c r="W8" s="332">
        <f>IF(ISBLANK(O51),"",O51)</f>
        <v>1</v>
      </c>
      <c r="X8" s="332"/>
      <c r="Y8" s="92" t="str">
        <f>IF(ISBLANK(O47),"",IF(W8&gt;Z8,"○",IF(W8&lt;Z8,"×","△")))</f>
        <v>×</v>
      </c>
      <c r="Z8" s="365">
        <f>IF(ISBLANK(S51),"",S51)</f>
        <v>8</v>
      </c>
      <c r="AA8" s="365"/>
      <c r="AB8" s="332">
        <f>IF(ISBLANK(O65),"",O65)</f>
        <v>4</v>
      </c>
      <c r="AC8" s="332"/>
      <c r="AD8" s="92" t="str">
        <f>IF(ISBLANK(O63),"",IF(AB8&gt;AE8,"○",IF(AB8&lt;AE8,"×","△")))</f>
        <v>○</v>
      </c>
      <c r="AE8" s="365">
        <f>IF(ISBLANK(S65),"",S65)</f>
        <v>2</v>
      </c>
      <c r="AF8" s="365"/>
      <c r="AG8" s="376"/>
      <c r="AH8" s="376"/>
      <c r="AI8" s="89"/>
      <c r="AJ8" s="377"/>
      <c r="AK8" s="377"/>
      <c r="AL8" s="376" t="str">
        <f>IF(ISBLANK(O55),"",O55)</f>
        <v/>
      </c>
      <c r="AM8" s="376"/>
      <c r="AN8" s="89" t="str">
        <f>IF(ISBLANK(O55),"",IF(AL8&gt;AO8,"○",IF(AL8&lt;AO8,"×","△")))</f>
        <v/>
      </c>
      <c r="AO8" s="377" t="str">
        <f>IF(ISBLANK(S55),"",S55)</f>
        <v/>
      </c>
      <c r="AP8" s="377"/>
      <c r="AQ8" s="384">
        <f>IF(ISBLANK($O$45),"",SUM(BD8*3+BE8))</f>
        <v>6</v>
      </c>
      <c r="AR8" s="384"/>
      <c r="AS8" s="384">
        <f>IF(ISBLANK($O$45),"",SUM(H8)+SUM(M8)+SUM(R8)+SUM(W8)+SUM(AB8)+SUM(AG8)+SUM(AL8))</f>
        <v>10</v>
      </c>
      <c r="AT8" s="384"/>
      <c r="AU8" s="384">
        <f>IF(ISBLANK($O$45),"",SUM(H8)+SUM(P8)+SUM(U8)+SUM(Z8)+SUM(AE8)+SUM(AJ8)+SUM(AO8))</f>
        <v>14</v>
      </c>
      <c r="AV8" s="384"/>
      <c r="AW8" s="384">
        <f>IF(ISBLANK(O45),"",AS8-AU8)</f>
        <v>-4</v>
      </c>
      <c r="AX8" s="384"/>
      <c r="AY8" s="384"/>
      <c r="AZ8" s="385">
        <f>IF(ISBLANK(O69),"",RANK($BF$8:$BF$17,$BF$8:$BF$17))</f>
        <v>3</v>
      </c>
      <c r="BA8" s="385"/>
      <c r="BB8" s="378">
        <f>IF(ISBLANK(O45),"",AQ8*10000+AW8*100+AS8)</f>
        <v>59610</v>
      </c>
      <c r="BD8" s="379">
        <f>COUNTIF(H8:AP9,"○")</f>
        <v>2</v>
      </c>
      <c r="BE8" s="379">
        <f>COUNTIF(H8:AP9,"△")</f>
        <v>0</v>
      </c>
      <c r="BF8" s="379">
        <f>SUM(AQ8*10000+AW8*100+AS8)</f>
        <v>59610</v>
      </c>
      <c r="BI8" s="380"/>
      <c r="BJ8" s="380"/>
      <c r="BK8" s="380"/>
      <c r="BL8" s="380"/>
    </row>
    <row r="9" spans="2:64" ht="10.5" customHeight="1" x14ac:dyDescent="0.15">
      <c r="B9" s="328"/>
      <c r="C9" s="330"/>
      <c r="D9" s="330"/>
      <c r="E9" s="330"/>
      <c r="F9" s="330"/>
      <c r="G9" s="330"/>
      <c r="H9" s="331"/>
      <c r="I9" s="331"/>
      <c r="J9" s="331"/>
      <c r="K9" s="331"/>
      <c r="L9" s="331"/>
      <c r="M9" s="332"/>
      <c r="N9" s="332"/>
      <c r="O9" s="93"/>
      <c r="P9" s="335"/>
      <c r="Q9" s="336"/>
      <c r="R9" s="332"/>
      <c r="S9" s="332"/>
      <c r="T9" s="93"/>
      <c r="U9" s="365"/>
      <c r="V9" s="365"/>
      <c r="W9" s="332"/>
      <c r="X9" s="332"/>
      <c r="Y9" s="93"/>
      <c r="Z9" s="365"/>
      <c r="AA9" s="365"/>
      <c r="AB9" s="332"/>
      <c r="AC9" s="332"/>
      <c r="AD9" s="93"/>
      <c r="AE9" s="365"/>
      <c r="AF9" s="365"/>
      <c r="AG9" s="376"/>
      <c r="AH9" s="376"/>
      <c r="AI9" s="90"/>
      <c r="AJ9" s="377"/>
      <c r="AK9" s="377"/>
      <c r="AL9" s="376"/>
      <c r="AM9" s="376"/>
      <c r="AN9" s="90"/>
      <c r="AO9" s="377"/>
      <c r="AP9" s="377"/>
      <c r="AQ9" s="384"/>
      <c r="AR9" s="384"/>
      <c r="AS9" s="384"/>
      <c r="AT9" s="384"/>
      <c r="AU9" s="384"/>
      <c r="AV9" s="384"/>
      <c r="AW9" s="384"/>
      <c r="AX9" s="384"/>
      <c r="AY9" s="384"/>
      <c r="AZ9" s="385"/>
      <c r="BA9" s="385"/>
      <c r="BB9" s="378"/>
      <c r="BD9" s="379"/>
      <c r="BE9" s="379"/>
      <c r="BF9" s="379"/>
      <c r="BI9" s="380"/>
      <c r="BJ9" s="380"/>
      <c r="BK9" s="380"/>
      <c r="BL9" s="380"/>
    </row>
    <row r="10" spans="2:64" ht="10.5" customHeight="1" thickBot="1" x14ac:dyDescent="0.2">
      <c r="B10" s="381">
        <v>2</v>
      </c>
      <c r="C10" s="382" t="s">
        <v>99</v>
      </c>
      <c r="D10" s="383"/>
      <c r="E10" s="383"/>
      <c r="F10" s="383"/>
      <c r="G10" s="383"/>
      <c r="H10" s="332">
        <f>P8</f>
        <v>1</v>
      </c>
      <c r="I10" s="332"/>
      <c r="J10" s="92" t="str">
        <f>IF(ISBLANK(O51),"",IF(H10&gt;K10,"○",IF(H10&lt;K10,"×","△")))</f>
        <v>×</v>
      </c>
      <c r="K10" s="365">
        <f>M8</f>
        <v>4</v>
      </c>
      <c r="L10" s="365"/>
      <c r="M10" s="331"/>
      <c r="N10" s="331"/>
      <c r="O10" s="331"/>
      <c r="P10" s="331"/>
      <c r="Q10" s="331"/>
      <c r="R10" s="332">
        <f>IF(ISBLANK(O63),"",O63)</f>
        <v>1</v>
      </c>
      <c r="S10" s="332"/>
      <c r="T10" s="92" t="str">
        <f>IF(ISBLANK(O45),"",IF(R10&gt;U10,"○",IF(R10&lt;U10,"×","△")))</f>
        <v>△</v>
      </c>
      <c r="U10" s="365">
        <f>IF(ISBLANK(S63),"",S63)</f>
        <v>1</v>
      </c>
      <c r="V10" s="365"/>
      <c r="W10" s="332">
        <f>IF(ISBLANK(O47),"",O47)</f>
        <v>0</v>
      </c>
      <c r="X10" s="332"/>
      <c r="Y10" s="92" t="str">
        <f>IF(ISBLANK(O61),"",IF(W10&gt;Z10,"○",IF(W10&lt;Z10,"×","△")))</f>
        <v>×</v>
      </c>
      <c r="Z10" s="365">
        <f>IF(ISBLANK(S47),"",S47)</f>
        <v>7</v>
      </c>
      <c r="AA10" s="365"/>
      <c r="AB10" s="332">
        <f>IF(ISBLANK(O53),"",O53)</f>
        <v>1</v>
      </c>
      <c r="AC10" s="332"/>
      <c r="AD10" s="92" t="str">
        <f>IF(ISBLANK(O67),"",IF(AB10&gt;AE10,"○",IF(AB10&lt;AE10,"×","△")))</f>
        <v>×</v>
      </c>
      <c r="AE10" s="365">
        <f>IF(ISBLANK(S53),"",S53)</f>
        <v>4</v>
      </c>
      <c r="AF10" s="365"/>
      <c r="AG10" s="376"/>
      <c r="AH10" s="376"/>
      <c r="AI10" s="89"/>
      <c r="AJ10" s="377"/>
      <c r="AK10" s="377"/>
      <c r="AL10" s="376"/>
      <c r="AM10" s="376"/>
      <c r="AN10" s="89"/>
      <c r="AO10" s="377"/>
      <c r="AP10" s="377"/>
      <c r="AQ10" s="384">
        <f>IF(ISBLANK($O$45),"",SUM(BD10*3+BE10))</f>
        <v>1</v>
      </c>
      <c r="AR10" s="384"/>
      <c r="AS10" s="384">
        <f>IF(ISBLANK($O$45),"",SUM(H10)+SUM(M10)+SUM(R10)+SUM(W10)+SUM(AB10)+SUM(AG10)+SUM(AL10))</f>
        <v>3</v>
      </c>
      <c r="AT10" s="384"/>
      <c r="AU10" s="384">
        <f>IF(ISBLANK($O$45),"",SUM(K10)+SUM(P10)+SUM(U10)+SUM(Z10)+SUM(AE10)+SUM(AJ10)+SUM(AO10))</f>
        <v>16</v>
      </c>
      <c r="AV10" s="384"/>
      <c r="AW10" s="384">
        <f>IF(ISBLANK(O45),"",AS10-AU10)</f>
        <v>-13</v>
      </c>
      <c r="AX10" s="384"/>
      <c r="AY10" s="384"/>
      <c r="AZ10" s="385">
        <f>IF(ISBLANK(S69),"",RANK($BF$8:$BF$17,$BF$8:$BF$17))</f>
        <v>5</v>
      </c>
      <c r="BA10" s="385"/>
      <c r="BB10" s="378">
        <f>IF(ISBLANK(S45),"",AQ10*10000+AW10*100+AS10)</f>
        <v>8703</v>
      </c>
      <c r="BD10" s="379">
        <f>COUNTIF(H10:AP11,"○")</f>
        <v>0</v>
      </c>
      <c r="BE10" s="379">
        <f>COUNTIF(H10:AP11,"△")</f>
        <v>1</v>
      </c>
      <c r="BF10" s="379">
        <f>SUM(AQ10*10000+AW10*100+AS10)</f>
        <v>8703</v>
      </c>
      <c r="BI10" s="380"/>
      <c r="BJ10" s="380"/>
      <c r="BK10" s="380"/>
      <c r="BL10" s="66"/>
    </row>
    <row r="11" spans="2:64" ht="10.5" customHeight="1" x14ac:dyDescent="0.15">
      <c r="B11" s="381"/>
      <c r="C11" s="383"/>
      <c r="D11" s="383"/>
      <c r="E11" s="383"/>
      <c r="F11" s="383"/>
      <c r="G11" s="383"/>
      <c r="H11" s="332"/>
      <c r="I11" s="332"/>
      <c r="J11" s="91"/>
      <c r="K11" s="365"/>
      <c r="L11" s="365"/>
      <c r="M11" s="331"/>
      <c r="N11" s="331"/>
      <c r="O11" s="331"/>
      <c r="P11" s="331"/>
      <c r="Q11" s="331"/>
      <c r="R11" s="332"/>
      <c r="S11" s="332"/>
      <c r="T11" s="93"/>
      <c r="U11" s="365"/>
      <c r="V11" s="365"/>
      <c r="W11" s="332"/>
      <c r="X11" s="332"/>
      <c r="Y11" s="93"/>
      <c r="Z11" s="365"/>
      <c r="AA11" s="365"/>
      <c r="AB11" s="332"/>
      <c r="AC11" s="332"/>
      <c r="AD11" s="93"/>
      <c r="AE11" s="365"/>
      <c r="AF11" s="365"/>
      <c r="AG11" s="376"/>
      <c r="AH11" s="376"/>
      <c r="AI11" s="90"/>
      <c r="AJ11" s="377"/>
      <c r="AK11" s="377"/>
      <c r="AL11" s="376"/>
      <c r="AM11" s="376"/>
      <c r="AN11" s="90"/>
      <c r="AO11" s="377"/>
      <c r="AP11" s="377"/>
      <c r="AQ11" s="384"/>
      <c r="AR11" s="384"/>
      <c r="AS11" s="384"/>
      <c r="AT11" s="384"/>
      <c r="AU11" s="384"/>
      <c r="AV11" s="384"/>
      <c r="AW11" s="384"/>
      <c r="AX11" s="384"/>
      <c r="AY11" s="384"/>
      <c r="AZ11" s="385"/>
      <c r="BA11" s="385"/>
      <c r="BB11" s="378"/>
      <c r="BD11" s="379"/>
      <c r="BE11" s="379"/>
      <c r="BF11" s="379"/>
      <c r="BI11" s="380"/>
      <c r="BJ11" s="380"/>
      <c r="BK11" s="380"/>
      <c r="BL11" s="66"/>
    </row>
    <row r="12" spans="2:64" ht="10.5" customHeight="1" thickBot="1" x14ac:dyDescent="0.2">
      <c r="B12" s="381">
        <v>3</v>
      </c>
      <c r="C12" s="382" t="s">
        <v>98</v>
      </c>
      <c r="D12" s="383"/>
      <c r="E12" s="383"/>
      <c r="F12" s="383"/>
      <c r="G12" s="383"/>
      <c r="H12" s="332">
        <f>U8</f>
        <v>3</v>
      </c>
      <c r="I12" s="332"/>
      <c r="J12" s="92" t="str">
        <f>IF(ISBLANK(O69),"",IF(H12&gt;K12,"○",IF(H12&lt;K12,"×","△")))</f>
        <v>○</v>
      </c>
      <c r="K12" s="365">
        <f>R8</f>
        <v>1</v>
      </c>
      <c r="L12" s="365"/>
      <c r="M12" s="332">
        <f>U10</f>
        <v>1</v>
      </c>
      <c r="N12" s="332"/>
      <c r="O12" s="92" t="str">
        <f>IF(ISBLANK(O45),"",IF(M12&gt;P12,"○",IF(M12&lt;P12,"×","△")))</f>
        <v>△</v>
      </c>
      <c r="P12" s="365">
        <f>R10</f>
        <v>1</v>
      </c>
      <c r="Q12" s="365"/>
      <c r="R12" s="331"/>
      <c r="S12" s="331"/>
      <c r="T12" s="331"/>
      <c r="U12" s="331"/>
      <c r="V12" s="331"/>
      <c r="W12" s="332">
        <f>IF(ISBLANK(O67),"",O67)</f>
        <v>0</v>
      </c>
      <c r="X12" s="332"/>
      <c r="Y12" s="92" t="str">
        <f>IF(ISBLANK(O65),"",IF(W12&gt;Z12,"○",IF(W12&lt;Z12,"×","△")))</f>
        <v>×</v>
      </c>
      <c r="Z12" s="365">
        <f>IF(ISBLANK(S67),"",S67)</f>
        <v>12</v>
      </c>
      <c r="AA12" s="365"/>
      <c r="AB12" s="332">
        <f>IF(ISBLANK(O49),"",O49)</f>
        <v>1</v>
      </c>
      <c r="AC12" s="332"/>
      <c r="AD12" s="92" t="str">
        <f>IF(ISBLANK(O49),"",IF(AB12&gt;AE12,"○",IF(AB12&lt;AE12,"×","△")))</f>
        <v>×</v>
      </c>
      <c r="AE12" s="365">
        <f>IF(ISBLANK(S49),"",S49)</f>
        <v>2</v>
      </c>
      <c r="AF12" s="365"/>
      <c r="AG12" s="376"/>
      <c r="AH12" s="376"/>
      <c r="AI12" s="89"/>
      <c r="AJ12" s="377"/>
      <c r="AK12" s="377"/>
      <c r="AL12" s="376"/>
      <c r="AM12" s="376"/>
      <c r="AN12" s="89"/>
      <c r="AO12" s="377"/>
      <c r="AP12" s="377"/>
      <c r="AQ12" s="384">
        <f>IF(ISBLANK($O$45),"",SUM(BD12*3+BE12))</f>
        <v>4</v>
      </c>
      <c r="AR12" s="384"/>
      <c r="AS12" s="384">
        <f>IF(ISBLANK($O$45),"",SUM(H12)+SUM(M12)+SUM(R12)+SUM(W12)+SUM(AB12)+SUM(AG12)+SUM(AL12))</f>
        <v>5</v>
      </c>
      <c r="AT12" s="384"/>
      <c r="AU12" s="384">
        <f>IF(ISBLANK($O$45),"",SUM(K12)+SUM(P12)+SUM(U12)+SUM(Z12)+SUM(AE12)+SUM(AJ12)+SUM(AO12))</f>
        <v>16</v>
      </c>
      <c r="AV12" s="384"/>
      <c r="AW12" s="384">
        <f>IF(ISBLANK(O45),"",AS12-AU12)</f>
        <v>-11</v>
      </c>
      <c r="AX12" s="384"/>
      <c r="AY12" s="384"/>
      <c r="AZ12" s="385">
        <f>IF(ISBLANK(O67),"",RANK($BF$8:$BF$17,$BF$8:$BF$17))</f>
        <v>4</v>
      </c>
      <c r="BA12" s="385"/>
      <c r="BB12" s="378">
        <f>IF(ISBLANK(O47),"",AQ12*10000+AW12*100+AS12)</f>
        <v>38905</v>
      </c>
      <c r="BD12" s="379">
        <f>COUNTIF(H12:AP13,"○")</f>
        <v>1</v>
      </c>
      <c r="BE12" s="379">
        <f>COUNTIF(H12:AP13,"△")</f>
        <v>1</v>
      </c>
      <c r="BF12" s="379">
        <f>SUM(AQ12*10000+AW12*100+AS12)</f>
        <v>38905</v>
      </c>
      <c r="BI12" s="380"/>
      <c r="BJ12" s="380"/>
      <c r="BK12" s="380"/>
      <c r="BL12" s="66"/>
    </row>
    <row r="13" spans="2:64" ht="10.5" customHeight="1" x14ac:dyDescent="0.15">
      <c r="B13" s="381"/>
      <c r="C13" s="383"/>
      <c r="D13" s="383"/>
      <c r="E13" s="383"/>
      <c r="F13" s="383"/>
      <c r="G13" s="383"/>
      <c r="H13" s="332"/>
      <c r="I13" s="332"/>
      <c r="J13" s="91"/>
      <c r="K13" s="365"/>
      <c r="L13" s="365"/>
      <c r="M13" s="332"/>
      <c r="N13" s="332"/>
      <c r="O13" s="91"/>
      <c r="P13" s="365"/>
      <c r="Q13" s="365"/>
      <c r="R13" s="331"/>
      <c r="S13" s="331"/>
      <c r="T13" s="331"/>
      <c r="U13" s="331"/>
      <c r="V13" s="331"/>
      <c r="W13" s="332"/>
      <c r="X13" s="332"/>
      <c r="Y13" s="93"/>
      <c r="Z13" s="365"/>
      <c r="AA13" s="365"/>
      <c r="AB13" s="332"/>
      <c r="AC13" s="332"/>
      <c r="AD13" s="93"/>
      <c r="AE13" s="365"/>
      <c r="AF13" s="365"/>
      <c r="AG13" s="376"/>
      <c r="AH13" s="376"/>
      <c r="AI13" s="90"/>
      <c r="AJ13" s="377"/>
      <c r="AK13" s="377"/>
      <c r="AL13" s="376"/>
      <c r="AM13" s="376"/>
      <c r="AN13" s="90"/>
      <c r="AO13" s="377"/>
      <c r="AP13" s="377"/>
      <c r="AQ13" s="384"/>
      <c r="AR13" s="384"/>
      <c r="AS13" s="384"/>
      <c r="AT13" s="384"/>
      <c r="AU13" s="384"/>
      <c r="AV13" s="384"/>
      <c r="AW13" s="384"/>
      <c r="AX13" s="384"/>
      <c r="AY13" s="384"/>
      <c r="AZ13" s="385"/>
      <c r="BA13" s="385"/>
      <c r="BB13" s="378"/>
      <c r="BD13" s="379"/>
      <c r="BE13" s="379"/>
      <c r="BF13" s="379"/>
      <c r="BI13" s="380"/>
      <c r="BJ13" s="380"/>
      <c r="BK13" s="380"/>
      <c r="BL13" s="66"/>
    </row>
    <row r="14" spans="2:64" ht="10.5" customHeight="1" thickBot="1" x14ac:dyDescent="0.2">
      <c r="B14" s="381">
        <v>4</v>
      </c>
      <c r="C14" s="382" t="s">
        <v>95</v>
      </c>
      <c r="D14" s="383"/>
      <c r="E14" s="383"/>
      <c r="F14" s="383"/>
      <c r="G14" s="383"/>
      <c r="H14" s="332">
        <f>Z8</f>
        <v>8</v>
      </c>
      <c r="I14" s="332"/>
      <c r="J14" s="92" t="str">
        <f>IF(ISBLANK(O47),"",IF(H14&gt;K14,"○",IF(H14&lt;K14,"×","△")))</f>
        <v>○</v>
      </c>
      <c r="K14" s="365">
        <f>W8</f>
        <v>1</v>
      </c>
      <c r="L14" s="365"/>
      <c r="M14" s="332">
        <f>Z10</f>
        <v>7</v>
      </c>
      <c r="N14" s="332"/>
      <c r="O14" s="92" t="str">
        <f>IF(ISBLANK(O61),"",IF(M14&gt;P14,"○",IF(M14&lt;P14,"×","△")))</f>
        <v>○</v>
      </c>
      <c r="P14" s="365">
        <f>W10</f>
        <v>0</v>
      </c>
      <c r="Q14" s="365"/>
      <c r="R14" s="332">
        <f>Z12</f>
        <v>12</v>
      </c>
      <c r="S14" s="332"/>
      <c r="T14" s="92" t="str">
        <f>IF(ISBLANK(O65),"",IF(R14&gt;U14,"○",IF(R14&lt;U14,"×","△")))</f>
        <v>○</v>
      </c>
      <c r="U14" s="365">
        <f>W12</f>
        <v>0</v>
      </c>
      <c r="V14" s="365"/>
      <c r="W14" s="331"/>
      <c r="X14" s="331"/>
      <c r="Y14" s="331"/>
      <c r="Z14" s="331"/>
      <c r="AA14" s="331"/>
      <c r="AB14" s="332">
        <f>IF(ISBLANK(O61),"",O61)</f>
        <v>5</v>
      </c>
      <c r="AC14" s="332"/>
      <c r="AD14" s="92" t="str">
        <f>IF(ISBLANK(O53),"",IF(AB14&gt;AE14,"○",IF(AB14&lt;AE14,"×","△")))</f>
        <v>○</v>
      </c>
      <c r="AE14" s="365">
        <f>IF(ISBLANK(S61),"",S61)</f>
        <v>1</v>
      </c>
      <c r="AF14" s="365"/>
      <c r="AG14" s="376"/>
      <c r="AH14" s="376"/>
      <c r="AI14" s="89"/>
      <c r="AJ14" s="377"/>
      <c r="AK14" s="377"/>
      <c r="AL14" s="376"/>
      <c r="AM14" s="376"/>
      <c r="AN14" s="89"/>
      <c r="AO14" s="377"/>
      <c r="AP14" s="377"/>
      <c r="AQ14" s="384">
        <f>IF(ISBLANK($O$45),"",SUM(BD14*3+BE14))</f>
        <v>12</v>
      </c>
      <c r="AR14" s="384"/>
      <c r="AS14" s="384">
        <f>IF(ISBLANK($O$45),"",SUM(H14)+SUM(M14)+SUM(R14)+SUM(W14)+SUM(AB14)+SUM(AG14)+SUM(AL14))</f>
        <v>32</v>
      </c>
      <c r="AT14" s="384"/>
      <c r="AU14" s="384">
        <f>IF(ISBLANK($O$45),"",SUM(K14)+SUM(P14)+SUM(U14)+SUM(Z14)+SUM(AE14)+SUM(AJ14)+SUM(AO14))</f>
        <v>2</v>
      </c>
      <c r="AV14" s="384"/>
      <c r="AW14" s="384">
        <f>IF(ISBLANK(O45),"",AS14-AU14)</f>
        <v>30</v>
      </c>
      <c r="AX14" s="384"/>
      <c r="AY14" s="384"/>
      <c r="AZ14" s="385">
        <f>IF(ISBLANK(S67),"",RANK($BF$8:$BF$17,$BF$8:$BF$17))</f>
        <v>1</v>
      </c>
      <c r="BA14" s="385"/>
      <c r="BB14" s="378">
        <f>IF(ISBLANK(S47),"",AQ14*10000+AW14*100+AS14)</f>
        <v>123032</v>
      </c>
      <c r="BD14" s="379">
        <f>COUNTIF(H14:AP15,"○")</f>
        <v>4</v>
      </c>
      <c r="BE14" s="379">
        <f>COUNTIF(H14:AP15,"△")</f>
        <v>0</v>
      </c>
      <c r="BF14" s="379">
        <f>SUM(AQ14*10000+AW14*100+AS14)</f>
        <v>123032</v>
      </c>
      <c r="BI14" s="380"/>
      <c r="BJ14" s="380"/>
      <c r="BK14" s="380"/>
      <c r="BL14" s="66"/>
    </row>
    <row r="15" spans="2:64" ht="10.5" customHeight="1" x14ac:dyDescent="0.15">
      <c r="B15" s="381"/>
      <c r="C15" s="383"/>
      <c r="D15" s="383"/>
      <c r="E15" s="383"/>
      <c r="F15" s="383"/>
      <c r="G15" s="383"/>
      <c r="H15" s="332"/>
      <c r="I15" s="332"/>
      <c r="J15" s="91"/>
      <c r="K15" s="365"/>
      <c r="L15" s="365"/>
      <c r="M15" s="332"/>
      <c r="N15" s="332"/>
      <c r="O15" s="91"/>
      <c r="P15" s="365"/>
      <c r="Q15" s="365"/>
      <c r="R15" s="332"/>
      <c r="S15" s="332"/>
      <c r="T15" s="91"/>
      <c r="U15" s="365"/>
      <c r="V15" s="365"/>
      <c r="W15" s="331"/>
      <c r="X15" s="331"/>
      <c r="Y15" s="331"/>
      <c r="Z15" s="331"/>
      <c r="AA15" s="331"/>
      <c r="AB15" s="332"/>
      <c r="AC15" s="332"/>
      <c r="AD15" s="93"/>
      <c r="AE15" s="365"/>
      <c r="AF15" s="365"/>
      <c r="AG15" s="376"/>
      <c r="AH15" s="376"/>
      <c r="AI15" s="90"/>
      <c r="AJ15" s="377"/>
      <c r="AK15" s="377"/>
      <c r="AL15" s="376"/>
      <c r="AM15" s="376"/>
      <c r="AN15" s="90"/>
      <c r="AO15" s="377"/>
      <c r="AP15" s="377"/>
      <c r="AQ15" s="384"/>
      <c r="AR15" s="384"/>
      <c r="AS15" s="384"/>
      <c r="AT15" s="384"/>
      <c r="AU15" s="384"/>
      <c r="AV15" s="384"/>
      <c r="AW15" s="384"/>
      <c r="AX15" s="384"/>
      <c r="AY15" s="384"/>
      <c r="AZ15" s="385"/>
      <c r="BA15" s="385"/>
      <c r="BB15" s="378"/>
      <c r="BD15" s="379"/>
      <c r="BE15" s="379"/>
      <c r="BF15" s="379"/>
      <c r="BI15" s="380"/>
      <c r="BJ15" s="380"/>
      <c r="BK15" s="380"/>
      <c r="BL15" s="66"/>
    </row>
    <row r="16" spans="2:64" ht="10.5" customHeight="1" thickBot="1" x14ac:dyDescent="0.2">
      <c r="B16" s="381">
        <v>5</v>
      </c>
      <c r="C16" s="382" t="s">
        <v>97</v>
      </c>
      <c r="D16" s="383"/>
      <c r="E16" s="383"/>
      <c r="F16" s="383"/>
      <c r="G16" s="383"/>
      <c r="H16" s="332">
        <f>AE8</f>
        <v>2</v>
      </c>
      <c r="I16" s="332"/>
      <c r="J16" s="92" t="str">
        <f>IF(ISBLANK(O63),"",IF(H16&gt;K16,"○",IF(H16&lt;K16,"×","△")))</f>
        <v>×</v>
      </c>
      <c r="K16" s="365">
        <f>AB8</f>
        <v>4</v>
      </c>
      <c r="L16" s="365"/>
      <c r="M16" s="332">
        <f>AE10</f>
        <v>4</v>
      </c>
      <c r="N16" s="332"/>
      <c r="O16" s="92" t="str">
        <f>IF(ISBLANK(O67),"",IF(M16&gt;P16,"○",IF(M16&lt;P16,"×","△")))</f>
        <v>○</v>
      </c>
      <c r="P16" s="365">
        <f>AB10</f>
        <v>1</v>
      </c>
      <c r="Q16" s="365"/>
      <c r="R16" s="332">
        <f>AE12</f>
        <v>2</v>
      </c>
      <c r="S16" s="332"/>
      <c r="T16" s="92" t="str">
        <f>IF(ISBLANK(O49),"",IF(R16&gt;U16,"○",IF(R16&lt;U16,"×","△")))</f>
        <v>○</v>
      </c>
      <c r="U16" s="365">
        <f>AB12</f>
        <v>1</v>
      </c>
      <c r="V16" s="365"/>
      <c r="W16" s="332">
        <f>AE14</f>
        <v>1</v>
      </c>
      <c r="X16" s="332"/>
      <c r="Y16" s="92" t="str">
        <f>IF(ISBLANK(O53),"",IF(W16&gt;Z16,"○",IF(W16&lt;Z16,"×","△")))</f>
        <v>×</v>
      </c>
      <c r="Z16" s="365">
        <f>AB14</f>
        <v>5</v>
      </c>
      <c r="AA16" s="365"/>
      <c r="AB16" s="331"/>
      <c r="AC16" s="331"/>
      <c r="AD16" s="331"/>
      <c r="AE16" s="331"/>
      <c r="AF16" s="331"/>
      <c r="AG16" s="376" t="str">
        <f>IF(ISBLANK(O73),"",O73)</f>
        <v/>
      </c>
      <c r="AH16" s="376"/>
      <c r="AI16" s="89" t="str">
        <f>IF(ISBLANK(O73),"",IF(AG16&gt;AJ16,"○",IF(AG16&lt;AJ16,"×","△")))</f>
        <v/>
      </c>
      <c r="AJ16" s="377" t="str">
        <f>IF(ISBLANK(S73),"",S73)</f>
        <v/>
      </c>
      <c r="AK16" s="377"/>
      <c r="AL16" s="376"/>
      <c r="AM16" s="376"/>
      <c r="AN16" s="89"/>
      <c r="AO16" s="377"/>
      <c r="AP16" s="377"/>
      <c r="AQ16" s="384">
        <v>6</v>
      </c>
      <c r="AR16" s="384"/>
      <c r="AS16" s="384">
        <f>IF(ISBLANK($O$45),"",SUM(H16)+SUM(M16)+SUM(R16)+SUM(W16)+SUM(AB16)+SUM(AG16)+SUM(AL16))</f>
        <v>9</v>
      </c>
      <c r="AT16" s="384"/>
      <c r="AU16" s="388">
        <f>IF(ISBLANK($O$45),"",SUM(K16)+SUM(P16)+SUM(U16)+SUM(Z16)+SUM(AE16)+SUM(AJ16)+SUM(AO16))</f>
        <v>11</v>
      </c>
      <c r="AV16" s="389"/>
      <c r="AW16" s="384">
        <f>IF(ISBLANK(O45),"",AS16-AU16)</f>
        <v>-2</v>
      </c>
      <c r="AX16" s="384"/>
      <c r="AY16" s="384"/>
      <c r="AZ16" s="385">
        <f>IF(ISBLANK(S65),"",RANK($BF$8:$BF$17,$BF$8:$BF$17))</f>
        <v>2</v>
      </c>
      <c r="BA16" s="385"/>
      <c r="BB16" s="378">
        <f>IF(ISBLANK(O49),"",AQ16*10000+AW16*100+AS16)</f>
        <v>59809</v>
      </c>
      <c r="BD16" s="379">
        <f>COUNTIF(H16:AP17,"○")</f>
        <v>2</v>
      </c>
      <c r="BE16" s="379">
        <f>COUNTIF(H16:AP17,"△")</f>
        <v>0</v>
      </c>
      <c r="BF16" s="379">
        <f>SUM(AQ16*10000+AW16*100+AS16)</f>
        <v>59809</v>
      </c>
      <c r="BI16" s="380"/>
      <c r="BJ16" s="380"/>
      <c r="BK16" s="380"/>
      <c r="BL16" s="66"/>
    </row>
    <row r="17" spans="2:64" ht="10.5" customHeight="1" x14ac:dyDescent="0.15">
      <c r="B17" s="381"/>
      <c r="C17" s="383"/>
      <c r="D17" s="383"/>
      <c r="E17" s="383"/>
      <c r="F17" s="383"/>
      <c r="G17" s="383"/>
      <c r="H17" s="332"/>
      <c r="I17" s="332"/>
      <c r="J17" s="91"/>
      <c r="K17" s="365"/>
      <c r="L17" s="365"/>
      <c r="M17" s="332"/>
      <c r="N17" s="332"/>
      <c r="O17" s="91"/>
      <c r="P17" s="365"/>
      <c r="Q17" s="365"/>
      <c r="R17" s="332"/>
      <c r="S17" s="332"/>
      <c r="T17" s="91"/>
      <c r="U17" s="365"/>
      <c r="V17" s="365"/>
      <c r="W17" s="332"/>
      <c r="X17" s="332"/>
      <c r="Y17" s="91"/>
      <c r="Z17" s="365"/>
      <c r="AA17" s="365"/>
      <c r="AB17" s="331"/>
      <c r="AC17" s="331"/>
      <c r="AD17" s="331"/>
      <c r="AE17" s="331"/>
      <c r="AF17" s="331"/>
      <c r="AG17" s="376"/>
      <c r="AH17" s="376"/>
      <c r="AI17" s="90"/>
      <c r="AJ17" s="377"/>
      <c r="AK17" s="377"/>
      <c r="AL17" s="376"/>
      <c r="AM17" s="376"/>
      <c r="AN17" s="90"/>
      <c r="AO17" s="377"/>
      <c r="AP17" s="377"/>
      <c r="AQ17" s="384"/>
      <c r="AR17" s="384"/>
      <c r="AS17" s="384"/>
      <c r="AT17" s="384"/>
      <c r="AU17" s="390"/>
      <c r="AV17" s="391"/>
      <c r="AW17" s="384"/>
      <c r="AX17" s="384"/>
      <c r="AY17" s="384"/>
      <c r="AZ17" s="385"/>
      <c r="BA17" s="385"/>
      <c r="BB17" s="378"/>
      <c r="BD17" s="379"/>
      <c r="BE17" s="379"/>
      <c r="BF17" s="379"/>
      <c r="BI17" s="380"/>
      <c r="BJ17" s="380"/>
      <c r="BK17" s="380"/>
      <c r="BL17" s="66"/>
    </row>
    <row r="18" spans="2:64" ht="10.5" customHeight="1" thickBot="1" x14ac:dyDescent="0.2">
      <c r="B18" s="381"/>
      <c r="C18" s="386"/>
      <c r="D18" s="387"/>
      <c r="E18" s="387"/>
      <c r="F18" s="387"/>
      <c r="G18" s="387"/>
      <c r="H18" s="376"/>
      <c r="I18" s="376"/>
      <c r="J18" s="89"/>
      <c r="K18" s="377"/>
      <c r="L18" s="377"/>
      <c r="M18" s="376"/>
      <c r="N18" s="376"/>
      <c r="O18" s="89"/>
      <c r="P18" s="377"/>
      <c r="Q18" s="377"/>
      <c r="R18" s="376"/>
      <c r="S18" s="376"/>
      <c r="T18" s="89"/>
      <c r="U18" s="377"/>
      <c r="V18" s="377"/>
      <c r="W18" s="376"/>
      <c r="X18" s="376"/>
      <c r="Y18" s="89"/>
      <c r="Z18" s="377"/>
      <c r="AA18" s="377"/>
      <c r="AB18" s="392" t="str">
        <f>AJ16</f>
        <v/>
      </c>
      <c r="AC18" s="392"/>
      <c r="AD18" s="89" t="str">
        <f>IF(ISBLANK(O73),"",IF(AB18&gt;AE18,"○",IF(AB18&lt;AE18,"×","△")))</f>
        <v/>
      </c>
      <c r="AE18" s="393" t="str">
        <f>AG16</f>
        <v/>
      </c>
      <c r="AF18" s="393"/>
      <c r="AG18" s="394"/>
      <c r="AH18" s="394"/>
      <c r="AI18" s="394"/>
      <c r="AJ18" s="394"/>
      <c r="AK18" s="394"/>
      <c r="AL18" s="376"/>
      <c r="AM18" s="376"/>
      <c r="AN18" s="89"/>
      <c r="AO18" s="377"/>
      <c r="AP18" s="377"/>
      <c r="AQ18" s="395"/>
      <c r="AR18" s="384"/>
      <c r="AS18" s="384"/>
      <c r="AT18" s="384"/>
      <c r="AU18" s="384"/>
      <c r="AV18" s="384"/>
      <c r="AW18" s="384"/>
      <c r="AX18" s="384"/>
      <c r="AY18" s="384"/>
      <c r="AZ18" s="385"/>
      <c r="BA18" s="385"/>
      <c r="BB18" s="378">
        <f>IF(ISBLANK(S49),"",AQ18*10000+AW18*100+AS18)</f>
        <v>0</v>
      </c>
      <c r="BD18" s="379">
        <f>COUNTIF(H18:AP19,"○")</f>
        <v>0</v>
      </c>
      <c r="BE18" s="379">
        <f>COUNTIF(H18:AP19,"△")</f>
        <v>0</v>
      </c>
      <c r="BF18" s="379">
        <f>SUM(AQ18*10000+AW18*100+AS18)</f>
        <v>0</v>
      </c>
      <c r="BI18" s="380"/>
      <c r="BJ18" s="380"/>
      <c r="BK18" s="380"/>
      <c r="BL18" s="66"/>
    </row>
    <row r="19" spans="2:64" ht="10.5" customHeight="1" x14ac:dyDescent="0.15">
      <c r="B19" s="381"/>
      <c r="C19" s="387"/>
      <c r="D19" s="387"/>
      <c r="E19" s="387"/>
      <c r="F19" s="387"/>
      <c r="G19" s="387"/>
      <c r="H19" s="376"/>
      <c r="I19" s="376"/>
      <c r="J19" s="88"/>
      <c r="K19" s="377"/>
      <c r="L19" s="377"/>
      <c r="M19" s="376"/>
      <c r="N19" s="376"/>
      <c r="O19" s="88"/>
      <c r="P19" s="377"/>
      <c r="Q19" s="377"/>
      <c r="R19" s="376"/>
      <c r="S19" s="376"/>
      <c r="T19" s="88"/>
      <c r="U19" s="377"/>
      <c r="V19" s="377"/>
      <c r="W19" s="376"/>
      <c r="X19" s="376"/>
      <c r="Y19" s="88"/>
      <c r="Z19" s="377"/>
      <c r="AA19" s="377"/>
      <c r="AB19" s="392"/>
      <c r="AC19" s="392"/>
      <c r="AD19" s="88"/>
      <c r="AE19" s="393"/>
      <c r="AF19" s="393"/>
      <c r="AG19" s="394"/>
      <c r="AH19" s="394"/>
      <c r="AI19" s="394"/>
      <c r="AJ19" s="394"/>
      <c r="AK19" s="394"/>
      <c r="AL19" s="376"/>
      <c r="AM19" s="376"/>
      <c r="AN19" s="90"/>
      <c r="AO19" s="377"/>
      <c r="AP19" s="377"/>
      <c r="AQ19" s="384"/>
      <c r="AR19" s="384"/>
      <c r="AS19" s="384"/>
      <c r="AT19" s="384"/>
      <c r="AU19" s="384"/>
      <c r="AV19" s="384"/>
      <c r="AW19" s="384"/>
      <c r="AX19" s="384"/>
      <c r="AY19" s="384"/>
      <c r="AZ19" s="385"/>
      <c r="BA19" s="385"/>
      <c r="BB19" s="378"/>
      <c r="BD19" s="379"/>
      <c r="BE19" s="379"/>
      <c r="BF19" s="379"/>
      <c r="BI19" s="380"/>
      <c r="BJ19" s="380"/>
      <c r="BK19" s="380"/>
      <c r="BL19" s="66"/>
    </row>
    <row r="20" spans="2:64" ht="10.5" customHeight="1" thickBot="1" x14ac:dyDescent="0.2">
      <c r="B20" s="381"/>
      <c r="C20" s="386"/>
      <c r="D20" s="387"/>
      <c r="E20" s="387"/>
      <c r="F20" s="387"/>
      <c r="G20" s="387"/>
      <c r="H20" s="376" t="str">
        <f>AO8</f>
        <v/>
      </c>
      <c r="I20" s="376"/>
      <c r="J20" s="89" t="str">
        <f>IF(ISBLANK(O55),"",IF(H20&gt;K20,"○",IF(H20&lt;K20,"×","△")))</f>
        <v/>
      </c>
      <c r="K20" s="377" t="str">
        <f>AL8</f>
        <v/>
      </c>
      <c r="L20" s="377"/>
      <c r="M20" s="376"/>
      <c r="N20" s="376"/>
      <c r="O20" s="89"/>
      <c r="P20" s="377"/>
      <c r="Q20" s="377"/>
      <c r="R20" s="376"/>
      <c r="S20" s="376"/>
      <c r="T20" s="89"/>
      <c r="U20" s="377"/>
      <c r="V20" s="377"/>
      <c r="W20" s="376"/>
      <c r="X20" s="376"/>
      <c r="Y20" s="89"/>
      <c r="Z20" s="377"/>
      <c r="AA20" s="377"/>
      <c r="AB20" s="392"/>
      <c r="AC20" s="392"/>
      <c r="AD20" s="89"/>
      <c r="AE20" s="393"/>
      <c r="AF20" s="393"/>
      <c r="AG20" s="376"/>
      <c r="AH20" s="376"/>
      <c r="AI20" s="89"/>
      <c r="AJ20" s="377"/>
      <c r="AK20" s="377"/>
      <c r="AL20" s="394"/>
      <c r="AM20" s="394"/>
      <c r="AN20" s="394"/>
      <c r="AO20" s="394"/>
      <c r="AP20" s="394"/>
      <c r="AQ20" s="384"/>
      <c r="AR20" s="384"/>
      <c r="AS20" s="384"/>
      <c r="AT20" s="384"/>
      <c r="AU20" s="384"/>
      <c r="AV20" s="384"/>
      <c r="AW20" s="384"/>
      <c r="AX20" s="384"/>
      <c r="AY20" s="384"/>
      <c r="AZ20" s="385"/>
      <c r="BA20" s="385"/>
      <c r="BB20" s="378">
        <f>IF(ISBLANK(S51),"",AQ20*10000+AW20*100+AS20)</f>
        <v>0</v>
      </c>
      <c r="BD20" s="379">
        <f>COUNTIF(H20:AP21,"○")</f>
        <v>0</v>
      </c>
      <c r="BE20" s="379">
        <f>COUNTIF(H20:AP21,"△")</f>
        <v>0</v>
      </c>
      <c r="BF20" s="379">
        <f>SUM(AQ20*10000+AW20*100+AS20)</f>
        <v>0</v>
      </c>
      <c r="BI20" s="380"/>
      <c r="BJ20" s="380"/>
      <c r="BK20" s="380"/>
      <c r="BL20" s="66"/>
    </row>
    <row r="21" spans="2:64" ht="10.5" customHeight="1" x14ac:dyDescent="0.15">
      <c r="B21" s="381"/>
      <c r="C21" s="387"/>
      <c r="D21" s="387"/>
      <c r="E21" s="387"/>
      <c r="F21" s="387"/>
      <c r="G21" s="387"/>
      <c r="H21" s="376"/>
      <c r="I21" s="376"/>
      <c r="J21" s="88"/>
      <c r="K21" s="377"/>
      <c r="L21" s="377"/>
      <c r="M21" s="376"/>
      <c r="N21" s="376"/>
      <c r="O21" s="88"/>
      <c r="P21" s="377"/>
      <c r="Q21" s="377"/>
      <c r="R21" s="376"/>
      <c r="S21" s="376"/>
      <c r="T21" s="88"/>
      <c r="U21" s="377"/>
      <c r="V21" s="377"/>
      <c r="W21" s="376"/>
      <c r="X21" s="376"/>
      <c r="Y21" s="88"/>
      <c r="Z21" s="377"/>
      <c r="AA21" s="377"/>
      <c r="AB21" s="392"/>
      <c r="AC21" s="392"/>
      <c r="AD21" s="88"/>
      <c r="AE21" s="393"/>
      <c r="AF21" s="393"/>
      <c r="AG21" s="376"/>
      <c r="AH21" s="376"/>
      <c r="AI21" s="88"/>
      <c r="AJ21" s="377"/>
      <c r="AK21" s="377"/>
      <c r="AL21" s="394"/>
      <c r="AM21" s="394"/>
      <c r="AN21" s="394"/>
      <c r="AO21" s="394"/>
      <c r="AP21" s="394"/>
      <c r="AQ21" s="384"/>
      <c r="AR21" s="384"/>
      <c r="AS21" s="384"/>
      <c r="AT21" s="384"/>
      <c r="AU21" s="384"/>
      <c r="AV21" s="384"/>
      <c r="AW21" s="384"/>
      <c r="AX21" s="384"/>
      <c r="AY21" s="384"/>
      <c r="AZ21" s="385"/>
      <c r="BA21" s="385"/>
      <c r="BB21" s="378"/>
      <c r="BD21" s="379"/>
      <c r="BE21" s="379"/>
      <c r="BF21" s="379"/>
      <c r="BI21" s="380"/>
      <c r="BJ21" s="380"/>
      <c r="BK21" s="380"/>
      <c r="BL21" s="66"/>
    </row>
    <row r="22" spans="2:64" ht="15.75" customHeight="1" x14ac:dyDescent="0.15">
      <c r="B22" s="87"/>
      <c r="C22" s="86"/>
      <c r="D22" s="86"/>
      <c r="E22" s="86"/>
      <c r="F22" s="86"/>
      <c r="G22" s="86"/>
      <c r="H22" s="396">
        <f>IF(ISBLANK(#REF!),"",AZ8)</f>
        <v>3</v>
      </c>
      <c r="I22" s="396"/>
      <c r="J22" s="396"/>
      <c r="K22" s="396"/>
      <c r="L22" s="396"/>
      <c r="M22" s="397">
        <f>IF(ISBLANK(#REF!),"",AZ10)</f>
        <v>5</v>
      </c>
      <c r="N22" s="397"/>
      <c r="O22" s="397"/>
      <c r="P22" s="397"/>
      <c r="Q22" s="397"/>
      <c r="R22" s="397">
        <f>IF(ISBLANK(#REF!),"",AZ12)</f>
        <v>4</v>
      </c>
      <c r="S22" s="397"/>
      <c r="T22" s="397"/>
      <c r="U22" s="397"/>
      <c r="V22" s="397"/>
      <c r="W22" s="397">
        <f>IF(ISBLANK(#REF!),"",AZ14)</f>
        <v>1</v>
      </c>
      <c r="X22" s="397"/>
      <c r="Y22" s="397"/>
      <c r="Z22" s="397"/>
      <c r="AA22" s="397"/>
      <c r="AB22" s="397">
        <f>IF(ISBLANK(#REF!),"",AZ16)</f>
        <v>2</v>
      </c>
      <c r="AC22" s="397"/>
      <c r="AD22" s="397"/>
      <c r="AE22" s="397"/>
      <c r="AF22" s="397"/>
      <c r="AG22" s="397">
        <f>IF(ISBLANK(#REF!),"",AZ18)</f>
        <v>0</v>
      </c>
      <c r="AH22" s="397"/>
      <c r="AI22" s="397"/>
      <c r="AJ22" s="397"/>
      <c r="AK22" s="397"/>
      <c r="AL22" s="398">
        <f>IF(ISBLANK(#REF!),"",AZ20)</f>
        <v>0</v>
      </c>
      <c r="AM22" s="398"/>
      <c r="AN22" s="398"/>
      <c r="AO22" s="398"/>
      <c r="AP22" s="398"/>
      <c r="AQ22" s="399"/>
      <c r="AR22" s="399"/>
      <c r="AS22" s="399"/>
      <c r="AT22" s="399"/>
      <c r="AU22" s="399"/>
      <c r="AV22" s="399"/>
      <c r="AW22" s="399"/>
      <c r="AX22" s="399"/>
      <c r="AY22" s="399"/>
      <c r="AZ22" s="399"/>
      <c r="BA22" s="399"/>
    </row>
    <row r="23" spans="2:64" ht="10.5" customHeight="1" x14ac:dyDescent="0.15">
      <c r="B23" s="400" t="str">
        <f>IF(ISBLANK($K$2),"",$K$2)</f>
        <v>Ｄ</v>
      </c>
      <c r="C23" s="400"/>
      <c r="D23" s="400"/>
      <c r="E23" s="401" t="s">
        <v>96</v>
      </c>
      <c r="F23" s="401"/>
      <c r="G23" s="401"/>
      <c r="H23" s="325" t="s">
        <v>95</v>
      </c>
      <c r="I23" s="325"/>
      <c r="J23" s="325"/>
      <c r="K23" s="325"/>
      <c r="L23" s="325"/>
      <c r="M23" s="325"/>
      <c r="N23" s="325"/>
      <c r="O23" s="325"/>
      <c r="P23" s="325"/>
      <c r="Q23" s="325"/>
      <c r="R23" s="402" t="s">
        <v>87</v>
      </c>
      <c r="S23" s="402"/>
      <c r="T23" s="402"/>
      <c r="U23" s="325">
        <v>12</v>
      </c>
      <c r="V23" s="325"/>
      <c r="W23" s="325"/>
      <c r="X23" s="402" t="s">
        <v>86</v>
      </c>
      <c r="Y23" s="402"/>
      <c r="Z23" s="402"/>
      <c r="AA23" s="325">
        <v>32</v>
      </c>
      <c r="AB23" s="325"/>
      <c r="AC23" s="325"/>
      <c r="AD23" s="402" t="s">
        <v>85</v>
      </c>
      <c r="AE23" s="402"/>
      <c r="AF23" s="402"/>
      <c r="AG23" s="325">
        <v>2</v>
      </c>
      <c r="AH23" s="325"/>
      <c r="AI23" s="325"/>
      <c r="AJ23" s="402" t="s">
        <v>92</v>
      </c>
      <c r="AK23" s="402"/>
      <c r="AL23" s="402"/>
      <c r="AM23" s="384">
        <v>30</v>
      </c>
      <c r="AN23" s="384"/>
      <c r="AO23" s="384"/>
      <c r="BI23" s="85"/>
      <c r="BJ23" s="85"/>
      <c r="BK23" s="85"/>
    </row>
    <row r="24" spans="2:64" ht="10.5" customHeight="1" x14ac:dyDescent="0.15">
      <c r="B24" s="400"/>
      <c r="C24" s="400"/>
      <c r="D24" s="400"/>
      <c r="E24" s="401"/>
      <c r="F24" s="401"/>
      <c r="G24" s="401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402"/>
      <c r="S24" s="402"/>
      <c r="T24" s="402"/>
      <c r="U24" s="325"/>
      <c r="V24" s="325"/>
      <c r="W24" s="325"/>
      <c r="X24" s="402"/>
      <c r="Y24" s="402"/>
      <c r="Z24" s="402"/>
      <c r="AA24" s="325"/>
      <c r="AB24" s="325"/>
      <c r="AC24" s="325"/>
      <c r="AD24" s="402"/>
      <c r="AE24" s="402"/>
      <c r="AF24" s="402"/>
      <c r="AG24" s="325"/>
      <c r="AH24" s="325"/>
      <c r="AI24" s="325"/>
      <c r="AJ24" s="402"/>
      <c r="AK24" s="402"/>
      <c r="AL24" s="402"/>
      <c r="AM24" s="384"/>
      <c r="AN24" s="384"/>
      <c r="AO24" s="384"/>
      <c r="BI24" s="85"/>
      <c r="BJ24" s="85"/>
      <c r="BK24" s="85"/>
    </row>
    <row r="25" spans="2:64" ht="10.5" customHeight="1" x14ac:dyDescent="0.15">
      <c r="B25" s="400"/>
      <c r="C25" s="400"/>
      <c r="D25" s="400"/>
      <c r="E25" s="403" t="s">
        <v>94</v>
      </c>
      <c r="F25" s="403"/>
      <c r="G25" s="403"/>
      <c r="H25" s="325" t="s">
        <v>93</v>
      </c>
      <c r="I25" s="325"/>
      <c r="J25" s="325"/>
      <c r="K25" s="325"/>
      <c r="L25" s="325"/>
      <c r="M25" s="325"/>
      <c r="N25" s="325"/>
      <c r="O25" s="325"/>
      <c r="P25" s="325"/>
      <c r="Q25" s="325"/>
      <c r="R25" s="404" t="s">
        <v>87</v>
      </c>
      <c r="S25" s="404"/>
      <c r="T25" s="404"/>
      <c r="U25" s="325">
        <v>6</v>
      </c>
      <c r="V25" s="325"/>
      <c r="W25" s="325"/>
      <c r="X25" s="404" t="s">
        <v>86</v>
      </c>
      <c r="Y25" s="404"/>
      <c r="Z25" s="404"/>
      <c r="AA25" s="325">
        <v>9</v>
      </c>
      <c r="AB25" s="325"/>
      <c r="AC25" s="325"/>
      <c r="AD25" s="404" t="s">
        <v>85</v>
      </c>
      <c r="AE25" s="404"/>
      <c r="AF25" s="404"/>
      <c r="AG25" s="325">
        <v>11</v>
      </c>
      <c r="AH25" s="325"/>
      <c r="AI25" s="325"/>
      <c r="AJ25" s="404" t="s">
        <v>92</v>
      </c>
      <c r="AK25" s="404"/>
      <c r="AL25" s="404"/>
      <c r="AM25" s="384">
        <v>-2</v>
      </c>
      <c r="AN25" s="384"/>
      <c r="AO25" s="384"/>
      <c r="BI25" s="85"/>
      <c r="BJ25" s="85"/>
      <c r="BK25" s="85"/>
    </row>
    <row r="26" spans="2:64" ht="10.5" customHeight="1" x14ac:dyDescent="0.15">
      <c r="B26" s="410" t="s">
        <v>91</v>
      </c>
      <c r="C26" s="410"/>
      <c r="D26" s="410"/>
      <c r="E26" s="403"/>
      <c r="F26" s="403"/>
      <c r="G26" s="403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404"/>
      <c r="S26" s="404"/>
      <c r="T26" s="404"/>
      <c r="U26" s="325"/>
      <c r="V26" s="325"/>
      <c r="W26" s="325"/>
      <c r="X26" s="404"/>
      <c r="Y26" s="404"/>
      <c r="Z26" s="404"/>
      <c r="AA26" s="325"/>
      <c r="AB26" s="325"/>
      <c r="AC26" s="325"/>
      <c r="AD26" s="404"/>
      <c r="AE26" s="404"/>
      <c r="AF26" s="404"/>
      <c r="AG26" s="325"/>
      <c r="AH26" s="325"/>
      <c r="AI26" s="325"/>
      <c r="AJ26" s="404"/>
      <c r="AK26" s="404"/>
      <c r="AL26" s="404"/>
      <c r="AM26" s="384"/>
      <c r="AN26" s="384"/>
      <c r="AO26" s="384"/>
      <c r="BD26" s="326" t="s">
        <v>90</v>
      </c>
      <c r="BE26" s="326" t="s">
        <v>89</v>
      </c>
      <c r="BF26" s="326" t="s">
        <v>88</v>
      </c>
      <c r="BI26" s="326" t="s">
        <v>87</v>
      </c>
      <c r="BJ26" s="326" t="s">
        <v>86</v>
      </c>
      <c r="BK26" s="326" t="s">
        <v>85</v>
      </c>
      <c r="BL26" s="326" t="s">
        <v>84</v>
      </c>
    </row>
    <row r="27" spans="2:64" ht="10.5" customHeight="1" x14ac:dyDescent="0.15">
      <c r="B27" s="410"/>
      <c r="C27" s="410"/>
      <c r="D27" s="410"/>
      <c r="E27" s="407"/>
      <c r="F27" s="407"/>
      <c r="G27" s="407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408"/>
      <c r="S27" s="408"/>
      <c r="T27" s="408"/>
      <c r="U27" s="409"/>
      <c r="V27" s="409"/>
      <c r="W27" s="409"/>
      <c r="X27" s="408"/>
      <c r="Y27" s="408"/>
      <c r="Z27" s="408"/>
      <c r="AA27" s="409"/>
      <c r="AB27" s="409"/>
      <c r="AC27" s="409"/>
      <c r="AD27" s="408"/>
      <c r="AE27" s="408"/>
      <c r="AF27" s="408"/>
      <c r="AG27" s="409"/>
      <c r="AH27" s="409"/>
      <c r="AI27" s="409"/>
      <c r="AJ27" s="408"/>
      <c r="AK27" s="408"/>
      <c r="AL27" s="408"/>
      <c r="AM27" s="409"/>
      <c r="AN27" s="409"/>
      <c r="AO27" s="409"/>
      <c r="AP27" s="412">
        <v>0</v>
      </c>
      <c r="AQ27" s="405"/>
      <c r="AR27" s="405" t="e">
        <f>NA()</f>
        <v>#N/A</v>
      </c>
      <c r="AS27" s="406"/>
      <c r="AT27" s="406"/>
      <c r="AU27" s="406"/>
      <c r="AV27" s="406"/>
      <c r="AW27" s="406"/>
      <c r="AX27" s="406"/>
      <c r="AY27" s="406"/>
      <c r="AZ27" s="406"/>
      <c r="BA27" s="406"/>
      <c r="BD27" s="326"/>
      <c r="BE27" s="326"/>
      <c r="BF27" s="326"/>
      <c r="BI27" s="326"/>
      <c r="BJ27" s="326"/>
      <c r="BK27" s="326"/>
      <c r="BL27" s="326"/>
    </row>
    <row r="28" spans="2:64" ht="10.5" customHeight="1" x14ac:dyDescent="0.15">
      <c r="B28" s="410"/>
      <c r="C28" s="410"/>
      <c r="D28" s="410"/>
      <c r="E28" s="407"/>
      <c r="F28" s="407"/>
      <c r="G28" s="407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408"/>
      <c r="S28" s="408"/>
      <c r="T28" s="408"/>
      <c r="U28" s="409"/>
      <c r="V28" s="409"/>
      <c r="W28" s="409"/>
      <c r="X28" s="408"/>
      <c r="Y28" s="408"/>
      <c r="Z28" s="408"/>
      <c r="AA28" s="409"/>
      <c r="AB28" s="409"/>
      <c r="AC28" s="409"/>
      <c r="AD28" s="408"/>
      <c r="AE28" s="408"/>
      <c r="AF28" s="408"/>
      <c r="AG28" s="409"/>
      <c r="AH28" s="409"/>
      <c r="AI28" s="409"/>
      <c r="AJ28" s="408"/>
      <c r="AK28" s="408"/>
      <c r="AL28" s="408"/>
      <c r="AM28" s="409"/>
      <c r="AN28" s="409"/>
      <c r="AO28" s="409"/>
      <c r="AP28" s="412"/>
      <c r="AQ28" s="405"/>
      <c r="AR28" s="405"/>
      <c r="AS28" s="406"/>
      <c r="AT28" s="406"/>
      <c r="AU28" s="406"/>
      <c r="AV28" s="406"/>
      <c r="AW28" s="406"/>
      <c r="AX28" s="406"/>
      <c r="AY28" s="406"/>
      <c r="AZ28" s="406"/>
      <c r="BA28" s="406"/>
      <c r="BD28" s="326"/>
      <c r="BE28" s="326"/>
      <c r="BF28" s="326"/>
      <c r="BI28" s="326"/>
      <c r="BJ28" s="326"/>
      <c r="BK28" s="326"/>
      <c r="BL28" s="326"/>
    </row>
    <row r="29" spans="2:64" ht="7.5" customHeight="1" x14ac:dyDescent="0.15">
      <c r="B29" s="413"/>
      <c r="C29" s="413"/>
      <c r="D29" s="413"/>
      <c r="E29" s="413"/>
      <c r="F29" s="413"/>
      <c r="G29" s="413"/>
      <c r="H29" s="411">
        <f>IF(H22=7,IF($AZ$8=3,H8,IF($AZ$10=3,H10,IF($AZ$12=3,H12,IF($AZ$14=3,H14,IF($AZ$16=3,H16,IF($AZ$18=3,H18,IF($AZ$20=3,H20,""))))))),0)</f>
        <v>0</v>
      </c>
      <c r="I29" s="411"/>
      <c r="J29" s="84" t="str">
        <f>IF(H22=7,IF($AZ$8=3,J8,IF($AZ$10=3,J10,IF($AZ$12=3,J12,IF($AZ$14=3,J14,IF($AZ$16=3,J16,IF($AZ$18=3,J18,IF($AZ$20=3,J20,""))))))),"")</f>
        <v/>
      </c>
      <c r="K29" s="411">
        <f>IF(H22=7,IF($AZ$8=3,K8,IF($AZ$10=3,K10,IF($AZ$12=3,K12,IF($AZ$14=3,K14,IF($AZ$16=3,K16,IF($AZ$18=3,K18,IF($AZ$20=3,K20,""))))))),0)</f>
        <v>0</v>
      </c>
      <c r="L29" s="411"/>
      <c r="M29" s="411">
        <f>IF(M22=7,IF($AZ$8=3,M8,IF($AZ$10=3,M10,IF($AZ$12=3,M12,IF($AZ$14=3,M14,IF($AZ$16=3,M16,IF($AZ$18=3,M18,IF($AZ$20=3,M20,""))))))),0)</f>
        <v>0</v>
      </c>
      <c r="N29" s="411"/>
      <c r="O29" s="84" t="str">
        <f>IF(M22=7,IF($AZ$8=3,O8,IF($AZ$10=3,O10,IF($AZ$12=3,O12,IF($AZ$14=3,O14,IF($AZ$16=3,O16,IF($AZ$18=3,O18,IF($AZ$20=3,O20,""))))))),"")</f>
        <v/>
      </c>
      <c r="P29" s="411">
        <f>IF(M22=7,IF($AZ$8=3,P8,IF($AZ$10=3,P10,IF($AZ$12=3,P12,IF($AZ$14=3,P14,IF($AZ$16=3,P16,IF($AZ$18=3,P18,IF($AZ$20=3,P20,""))))))),0)</f>
        <v>0</v>
      </c>
      <c r="Q29" s="411"/>
      <c r="R29" s="411">
        <f>IF(R22=7,IF($AZ$8=3,R8,IF($AZ$10=3,R10,IF($AZ$12=3,R12,IF($AZ$14=3,R14,IF($AZ$16=3,R16,IF($AZ$18=3,R18,IF($AZ$20=3,R20,""))))))),0)</f>
        <v>0</v>
      </c>
      <c r="S29" s="411"/>
      <c r="T29" s="84" t="str">
        <f>IF(R22=7,IF($AZ$8=3,T8,IF($AZ$10=3,T10,IF($AZ$12=3,T12,IF($AZ$14=3,T14,IF($AZ$16=3,T16,IF($AZ$18=3,T18,IF($AZ$20=3,T20,""))))))),"")</f>
        <v/>
      </c>
      <c r="U29" s="411">
        <f>IF(R22=7,IF($AZ$8=3,U8,IF($AZ$10=3,U10,IF($AZ$12=3,U12,IF($AZ$14=3,U14,IF($AZ$16=3,U16,IF($AZ$18=3,U18,IF($AZ$20=3,U20,""))))))),0)</f>
        <v>0</v>
      </c>
      <c r="V29" s="411"/>
      <c r="W29" s="411">
        <f>IF(W22=7,IF($AZ$8=3,W8,IF($AZ$10=3,W10,IF($AZ$12=3,W12,IF($AZ$14=3,W14,IF($AZ$16=3,W16,IF($AZ$18=3,W18,IF($AZ$20=3,W20,""))))))),0)</f>
        <v>0</v>
      </c>
      <c r="X29" s="411"/>
      <c r="Y29" s="84" t="str">
        <f>IF(W22=7,IF($AZ$8=3,Y8,IF($AZ$10=3,Y10,IF($AZ$12=3,Y12,IF($AZ$14=3,Y14,IF($AZ$16=3,Y16,IF($AZ$18=3,Y18,IF($AZ$20=3,Y20,""))))))),"")</f>
        <v/>
      </c>
      <c r="Z29" s="411">
        <f>IF(W22=7,IF($AZ$8=3,Z8,IF($AZ$10=3,Z10,IF($AZ$12=3,Z12,IF($AZ$14=3,Z14,IF($AZ$16=3,Z16,IF($AZ$18=3,Z18,IF($AZ$20=3,Z20,""))))))),0)</f>
        <v>0</v>
      </c>
      <c r="AA29" s="411"/>
      <c r="AB29" s="411">
        <f>IF(AB22=7,IF($AZ$8=3,AB8,IF($AZ$10=3,AB10,IF($AZ$12=3,AB12,IF($AZ$14=3,AB14,IF($AZ$16=3,AB16,IF($AZ$18=3,AB18,IF($AZ$20=3,AB20,""))))))),0)</f>
        <v>0</v>
      </c>
      <c r="AC29" s="411"/>
      <c r="AD29" s="84" t="str">
        <f>IF(AB22=7,IF($AZ$8=3,AD8,IF($AZ$10=3,AD10,IF($AZ$12=3,AD12,IF($AZ$14=3,AD14,IF($AZ$16=3,AD16,IF($AZ$18=3,AD18,IF($AZ$20=3,AD20,""))))))),"")</f>
        <v/>
      </c>
      <c r="AE29" s="411">
        <f>IF(AB22=7,IF($AZ$8=3,AE8,IF($AZ$10=3,AE10,IF($AZ$12=3,AE12,IF($AZ$14=3,AE14,IF($AZ$16=3,AE16,IF($AZ$18=3,AE18,IF($AZ$20=3,AE20,""))))))),0)</f>
        <v>0</v>
      </c>
      <c r="AF29" s="411"/>
      <c r="AG29" s="411">
        <f>IF(AG22=7,IF($AZ$8=3,AG8,IF($AZ$10=3,AG10,IF($AZ$12=3,AG12,IF($AZ$14=3,AG14,IF($AZ$16=3,AG16,IF($AZ$18=3,AG18,IF($AZ$20=3,AG20,""))))))),0)</f>
        <v>0</v>
      </c>
      <c r="AH29" s="411"/>
      <c r="AI29" s="84" t="str">
        <f>IF(AG22=7,IF($AZ$8=3,AI8,IF($AZ$10=3,AI10,IF($AZ$12=3,AI12,IF($AZ$14=3,AI14,IF($AZ$16=3,AI16,IF($AZ$18=3,AI18,IF($AZ$20=3,AI20,""))))))),"")</f>
        <v/>
      </c>
      <c r="AJ29" s="411">
        <f>IF(AG22=7,IF($AZ$8=3,AJ8,IF($AZ$10=3,AJ10,IF($AZ$12=3,AJ12,IF($AZ$14=3,AJ14,IF($AZ$16=3,AJ16,IF($AZ$18=3,AJ18,IF($AZ$20=3,AJ20,""))))))),0)</f>
        <v>0</v>
      </c>
      <c r="AK29" s="411"/>
      <c r="AL29" s="411">
        <f>IF(AL22=7,IF($AZ$8=3,AL8,IF($AZ$10=3,AL10,IF($AZ$12=3,AL12,IF($AZ$14=3,AL14,IF($AZ$16=3,AL16,IF($AZ$18=3,AL18,IF($AZ$20=3,AL20,""))))))),0)</f>
        <v>0</v>
      </c>
      <c r="AM29" s="411"/>
      <c r="AN29" s="84" t="str">
        <f>IF(AL22=7,IF($AZ$8=3,AN8,IF($AZ$10=3,AN10,IF($AZ$12=3,AN12,IF($AZ$14=3,AN14,IF($AZ$16=3,AN16,IF($AZ$18=3,AN18,IF($AZ$20=3,AN20,""))))))),"")</f>
        <v/>
      </c>
      <c r="AO29" s="411">
        <f>IF(AL22=7,IF($AZ$8=3,AO8,IF($AZ$10=3,AO10,IF($AZ$12=3,AO12,IF($AZ$14=3,AO14,IF($AZ$16=3,AO16,IF($AZ$18=3,AO18,IF($AZ$20=3,AO20,""))))))),0)</f>
        <v>0</v>
      </c>
      <c r="AP29" s="415"/>
      <c r="AQ29" s="416"/>
      <c r="AR29" s="416"/>
      <c r="AS29" s="416"/>
      <c r="AT29" s="416"/>
      <c r="AU29" s="416"/>
      <c r="AV29" s="416"/>
      <c r="AW29" s="416"/>
      <c r="AX29" s="416"/>
      <c r="AY29" s="416"/>
      <c r="AZ29" s="416"/>
      <c r="BA29" s="416"/>
      <c r="BB29" s="416"/>
      <c r="BD29" s="379">
        <f>COUNTIF(H29:AP30,"○")</f>
        <v>0</v>
      </c>
      <c r="BE29" s="379">
        <f>COUNTIF(C29:AL30,"△")</f>
        <v>0</v>
      </c>
      <c r="BF29" s="379">
        <f>COUNTIF(C29:AK30,"×")</f>
        <v>0</v>
      </c>
      <c r="BI29" s="384">
        <f>IF(ISBLANK($O$45),"",SUM(BD29*3+BE29))</f>
        <v>0</v>
      </c>
      <c r="BJ29" s="384">
        <f>($H$29+$M$29+$R$29+$W$29+$AB$29+$AG$29+$AL$29)</f>
        <v>0</v>
      </c>
      <c r="BK29" s="379">
        <f>K29+P29+U29+Z29+AE29+AJ29+AO29</f>
        <v>0</v>
      </c>
      <c r="BL29" s="326" t="s">
        <v>83</v>
      </c>
    </row>
    <row r="30" spans="2:64" ht="7.5" customHeight="1" x14ac:dyDescent="0.15">
      <c r="B30" s="413"/>
      <c r="C30" s="413"/>
      <c r="D30" s="413"/>
      <c r="E30" s="413"/>
      <c r="F30" s="413"/>
      <c r="G30" s="413"/>
      <c r="H30" s="411"/>
      <c r="I30" s="411"/>
      <c r="J30" s="83"/>
      <c r="K30" s="411"/>
      <c r="L30" s="411"/>
      <c r="M30" s="411"/>
      <c r="N30" s="411"/>
      <c r="O30" s="83"/>
      <c r="P30" s="411"/>
      <c r="Q30" s="411"/>
      <c r="R30" s="411"/>
      <c r="S30" s="411"/>
      <c r="T30" s="83"/>
      <c r="U30" s="411"/>
      <c r="V30" s="411"/>
      <c r="W30" s="411"/>
      <c r="X30" s="411"/>
      <c r="Y30" s="83"/>
      <c r="Z30" s="411"/>
      <c r="AA30" s="411"/>
      <c r="AB30" s="411"/>
      <c r="AC30" s="411"/>
      <c r="AD30" s="83"/>
      <c r="AE30" s="411"/>
      <c r="AF30" s="411"/>
      <c r="AG30" s="411"/>
      <c r="AH30" s="411"/>
      <c r="AI30" s="83"/>
      <c r="AJ30" s="411"/>
      <c r="AK30" s="411"/>
      <c r="AL30" s="411"/>
      <c r="AM30" s="411"/>
      <c r="AN30" s="83"/>
      <c r="AO30" s="411"/>
      <c r="AP30" s="411"/>
      <c r="AQ30" s="416"/>
      <c r="AR30" s="416"/>
      <c r="AS30" s="416"/>
      <c r="AT30" s="416"/>
      <c r="AU30" s="416"/>
      <c r="AV30" s="416"/>
      <c r="AW30" s="416"/>
      <c r="AX30" s="416"/>
      <c r="AY30" s="416"/>
      <c r="AZ30" s="416"/>
      <c r="BA30" s="416"/>
      <c r="BB30" s="416"/>
      <c r="BD30" s="379"/>
      <c r="BE30" s="379"/>
      <c r="BF30" s="379"/>
      <c r="BI30" s="384"/>
      <c r="BJ30" s="384"/>
      <c r="BK30" s="379"/>
      <c r="BL30" s="326"/>
    </row>
    <row r="31" spans="2:64" ht="7.5" customHeight="1" x14ac:dyDescent="0.15">
      <c r="B31" s="417" t="s">
        <v>82</v>
      </c>
      <c r="C31" s="417"/>
      <c r="D31" s="417"/>
      <c r="E31" s="418"/>
      <c r="F31" s="418"/>
      <c r="G31" s="418"/>
      <c r="H31" s="414" t="s">
        <v>26</v>
      </c>
      <c r="I31" s="414"/>
      <c r="J31" s="414"/>
      <c r="K31" s="414"/>
      <c r="L31" s="414"/>
      <c r="M31" s="414"/>
      <c r="N31" s="414"/>
      <c r="O31" s="414"/>
      <c r="P31" s="414"/>
      <c r="Q31" s="414"/>
      <c r="R31" s="414"/>
      <c r="S31" s="414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4"/>
      <c r="AG31" s="414"/>
      <c r="AH31" s="414"/>
      <c r="AI31" s="414"/>
      <c r="AJ31" s="414"/>
      <c r="AK31" s="414"/>
      <c r="AL31" s="414"/>
      <c r="AM31" s="414"/>
      <c r="AN31" s="414"/>
      <c r="AO31" s="414"/>
      <c r="AP31" s="414"/>
      <c r="AQ31" s="414"/>
      <c r="AR31" s="414"/>
      <c r="AS31" s="414"/>
      <c r="AT31" s="414"/>
      <c r="AU31" s="414"/>
      <c r="AV31" s="414"/>
      <c r="AW31" s="414"/>
      <c r="AX31" s="414"/>
      <c r="AY31" s="414"/>
      <c r="AZ31" s="414"/>
      <c r="BA31" s="414"/>
      <c r="BI31" s="325" t="e">
        <f>IF(#REF!="","",IF($AZ$8=3,$AQ$8,IF($AZ$10=3,$AQ$10,IF($AZ$12=3,$AQ$12,IF($AZ$14=3,$AQ$14,IF($AZ$16=3,$AQ$16,IF($AZ$18=3,$AQ$18,IF($AZ$20=3,$AQ$20,""))))))))</f>
        <v>#REF!</v>
      </c>
      <c r="BJ31" s="325" t="e">
        <f>IF(#REF!="","",IF($AZ$8=3,$AS$8,IF($AZ$10=3,$AS$10,IF($AZ$12=3,$AS$12,IF($AZ$14=3,$AS$14,IF($AZ$16=3,$AS$16,IF($AZ$18=3,$AS$18,IF($AZ$20=3,$AS$20,""))))))))</f>
        <v>#REF!</v>
      </c>
      <c r="BK31" s="325" t="e">
        <f>IF(#REF!="","",IF($AZ$8=3,$AU$8,IF($AZ$10=3,$AU$10,IF($AZ$12=3,$AU$12,IF($AZ$14=3,$AU$14,IF($AZ$16=3,$AU$16,IF($AZ$18=3,$AU$18,IF($AZ$20=3,$AU$20,""))))))))</f>
        <v>#REF!</v>
      </c>
      <c r="BL31" s="325" t="e">
        <f>IF(#REF!="","",IF($AZ$8=3,$C$8,IF($AZ$10=3,$C$10,IF($AZ$12=3,$C$12,IF($AZ$14=3,$C$14,IF($AZ$16=3,$C$16,IF($AZ$18=3,$C$18,IF($AZ$20=3,$C$20,""))))))))</f>
        <v>#REF!</v>
      </c>
    </row>
    <row r="32" spans="2:64" ht="7.5" customHeight="1" x14ac:dyDescent="0.15">
      <c r="B32" s="417"/>
      <c r="C32" s="417"/>
      <c r="D32" s="417"/>
      <c r="E32" s="418"/>
      <c r="F32" s="418"/>
      <c r="G32" s="418"/>
      <c r="H32" s="414"/>
      <c r="I32" s="414"/>
      <c r="J32" s="414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4"/>
      <c r="AG32" s="414"/>
      <c r="AH32" s="414"/>
      <c r="AI32" s="414"/>
      <c r="AJ32" s="414"/>
      <c r="AK32" s="414"/>
      <c r="AL32" s="414"/>
      <c r="AM32" s="414"/>
      <c r="AN32" s="414"/>
      <c r="AO32" s="414"/>
      <c r="AP32" s="414"/>
      <c r="AQ32" s="414"/>
      <c r="AR32" s="414"/>
      <c r="AS32" s="414"/>
      <c r="AT32" s="414"/>
      <c r="AU32" s="414"/>
      <c r="AV32" s="414"/>
      <c r="AW32" s="414"/>
      <c r="AX32" s="414"/>
      <c r="AY32" s="414"/>
      <c r="AZ32" s="414"/>
      <c r="BA32" s="414"/>
      <c r="BI32" s="325"/>
      <c r="BJ32" s="325"/>
      <c r="BK32" s="325"/>
      <c r="BL32" s="325"/>
    </row>
    <row r="33" spans="2:63" ht="7.5" customHeight="1" x14ac:dyDescent="0.15">
      <c r="B33" s="417"/>
      <c r="C33" s="417"/>
      <c r="D33" s="417"/>
      <c r="E33" s="418"/>
      <c r="F33" s="418"/>
      <c r="G33" s="418"/>
      <c r="H33" s="414" t="s">
        <v>27</v>
      </c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4"/>
      <c r="AG33" s="414"/>
      <c r="AH33" s="414"/>
      <c r="AI33" s="414"/>
      <c r="AJ33" s="414"/>
      <c r="AK33" s="414"/>
      <c r="AL33" s="414"/>
      <c r="AM33" s="414"/>
      <c r="AN33" s="414"/>
      <c r="AO33" s="414"/>
      <c r="AP33" s="414"/>
      <c r="AQ33" s="414"/>
      <c r="AR33" s="414"/>
      <c r="AS33" s="414"/>
      <c r="AT33" s="414"/>
      <c r="AU33" s="414"/>
      <c r="AV33" s="414"/>
      <c r="AW33" s="414"/>
      <c r="AX33" s="414"/>
      <c r="AY33" s="414"/>
      <c r="AZ33" s="414"/>
      <c r="BA33" s="414"/>
      <c r="BG33" s="82"/>
      <c r="BH33" s="326" t="s">
        <v>81</v>
      </c>
      <c r="BI33" s="326" t="e">
        <f>BI31-BI29</f>
        <v>#REF!</v>
      </c>
      <c r="BJ33" s="326" t="e">
        <f>BJ31-BJ29</f>
        <v>#REF!</v>
      </c>
      <c r="BK33" s="326" t="e">
        <f>BK31-BK29</f>
        <v>#REF!</v>
      </c>
    </row>
    <row r="34" spans="2:63" ht="7.5" customHeight="1" x14ac:dyDescent="0.15">
      <c r="B34" s="417"/>
      <c r="C34" s="417"/>
      <c r="D34" s="417"/>
      <c r="E34" s="418"/>
      <c r="F34" s="418"/>
      <c r="G34" s="418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4"/>
      <c r="AO34" s="414"/>
      <c r="AP34" s="414"/>
      <c r="AQ34" s="414"/>
      <c r="AR34" s="414"/>
      <c r="AS34" s="414"/>
      <c r="AT34" s="414"/>
      <c r="AU34" s="414"/>
      <c r="AV34" s="414"/>
      <c r="AW34" s="414"/>
      <c r="AX34" s="414"/>
      <c r="AY34" s="414"/>
      <c r="AZ34" s="414"/>
      <c r="BA34" s="414"/>
      <c r="BG34" s="82"/>
      <c r="BH34" s="326"/>
      <c r="BI34" s="326"/>
      <c r="BJ34" s="326"/>
      <c r="BK34" s="326"/>
    </row>
    <row r="35" spans="2:63" ht="7.5" customHeight="1" x14ac:dyDescent="0.15">
      <c r="B35" s="417"/>
      <c r="C35" s="417"/>
      <c r="D35" s="417"/>
      <c r="E35" s="418"/>
      <c r="F35" s="418"/>
      <c r="G35" s="418"/>
      <c r="H35" s="414" t="s">
        <v>28</v>
      </c>
      <c r="I35" s="414"/>
      <c r="J35" s="414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4"/>
      <c r="AG35" s="414"/>
      <c r="AH35" s="414"/>
      <c r="AI35" s="414"/>
      <c r="AJ35" s="414"/>
      <c r="AK35" s="414"/>
      <c r="AL35" s="414"/>
      <c r="AM35" s="414"/>
      <c r="AN35" s="414"/>
      <c r="AO35" s="414"/>
      <c r="AP35" s="414"/>
      <c r="AQ35" s="414"/>
      <c r="AR35" s="414"/>
      <c r="AS35" s="414"/>
      <c r="AT35" s="414"/>
      <c r="AU35" s="414"/>
      <c r="AV35" s="414"/>
      <c r="AW35" s="414"/>
      <c r="AX35" s="414"/>
      <c r="AY35" s="414"/>
      <c r="AZ35" s="414"/>
      <c r="BA35" s="414"/>
    </row>
    <row r="36" spans="2:63" ht="7.5" customHeight="1" x14ac:dyDescent="0.15">
      <c r="B36" s="417"/>
      <c r="C36" s="417"/>
      <c r="D36" s="417"/>
      <c r="E36" s="418"/>
      <c r="F36" s="418"/>
      <c r="G36" s="418"/>
      <c r="H36" s="414"/>
      <c r="I36" s="414"/>
      <c r="J36" s="414"/>
      <c r="K36" s="414"/>
      <c r="L36" s="414"/>
      <c r="M36" s="414"/>
      <c r="N36" s="414"/>
      <c r="O36" s="414"/>
      <c r="P36" s="414"/>
      <c r="Q36" s="414"/>
      <c r="R36" s="414"/>
      <c r="S36" s="414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4"/>
      <c r="AG36" s="414"/>
      <c r="AH36" s="414"/>
      <c r="AI36" s="414"/>
      <c r="AJ36" s="414"/>
      <c r="AK36" s="414"/>
      <c r="AL36" s="414"/>
      <c r="AM36" s="414"/>
      <c r="AN36" s="414"/>
      <c r="AO36" s="414"/>
      <c r="AP36" s="414"/>
      <c r="AQ36" s="414"/>
      <c r="AR36" s="414"/>
      <c r="AS36" s="414"/>
      <c r="AT36" s="414"/>
      <c r="AU36" s="414"/>
      <c r="AV36" s="414"/>
      <c r="AW36" s="414"/>
      <c r="AX36" s="414"/>
      <c r="AY36" s="414"/>
      <c r="AZ36" s="414"/>
      <c r="BA36" s="414"/>
    </row>
    <row r="37" spans="2:63" ht="7.5" customHeight="1" x14ac:dyDescent="0.15">
      <c r="B37" s="417"/>
      <c r="C37" s="417"/>
      <c r="D37" s="417"/>
      <c r="E37" s="418"/>
      <c r="F37" s="418"/>
      <c r="G37" s="418"/>
      <c r="H37" s="419" t="s">
        <v>29</v>
      </c>
      <c r="I37" s="419"/>
      <c r="J37" s="419"/>
      <c r="K37" s="419"/>
      <c r="L37" s="419"/>
      <c r="M37" s="419"/>
      <c r="N37" s="419"/>
      <c r="O37" s="419"/>
      <c r="P37" s="419"/>
      <c r="Q37" s="419"/>
      <c r="R37" s="419"/>
      <c r="S37" s="419"/>
      <c r="T37" s="419"/>
      <c r="U37" s="419"/>
      <c r="V37" s="419"/>
      <c r="W37" s="419"/>
      <c r="X37" s="419"/>
      <c r="Y37" s="419"/>
      <c r="Z37" s="419"/>
      <c r="AA37" s="419"/>
      <c r="AB37" s="419"/>
      <c r="AC37" s="419"/>
      <c r="AD37" s="419"/>
      <c r="AE37" s="419"/>
      <c r="AF37" s="419"/>
      <c r="AG37" s="419"/>
      <c r="AH37" s="419"/>
      <c r="AI37" s="419"/>
      <c r="AJ37" s="419"/>
      <c r="AK37" s="419"/>
      <c r="AL37" s="419"/>
      <c r="AM37" s="419"/>
      <c r="AN37" s="419"/>
      <c r="AO37" s="419"/>
      <c r="AP37" s="419"/>
      <c r="AQ37" s="419"/>
      <c r="AR37" s="419"/>
      <c r="AS37" s="419"/>
      <c r="AT37" s="419"/>
      <c r="AU37" s="419"/>
      <c r="AV37" s="419"/>
      <c r="AW37" s="419"/>
      <c r="AX37" s="419"/>
      <c r="AY37" s="419"/>
      <c r="AZ37" s="419"/>
      <c r="BA37" s="419"/>
    </row>
    <row r="38" spans="2:63" ht="7.5" customHeight="1" x14ac:dyDescent="0.15">
      <c r="B38" s="417"/>
      <c r="C38" s="417"/>
      <c r="D38" s="417"/>
      <c r="E38" s="418"/>
      <c r="F38" s="418"/>
      <c r="G38" s="418"/>
      <c r="H38" s="419"/>
      <c r="I38" s="419"/>
      <c r="J38" s="419"/>
      <c r="K38" s="419"/>
      <c r="L38" s="419"/>
      <c r="M38" s="419"/>
      <c r="N38" s="419"/>
      <c r="O38" s="419"/>
      <c r="P38" s="419"/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  <c r="AC38" s="419"/>
      <c r="AD38" s="419"/>
      <c r="AE38" s="419"/>
      <c r="AF38" s="419"/>
      <c r="AG38" s="419"/>
      <c r="AH38" s="419"/>
      <c r="AI38" s="419"/>
      <c r="AJ38" s="419"/>
      <c r="AK38" s="419"/>
      <c r="AL38" s="419"/>
      <c r="AM38" s="419"/>
      <c r="AN38" s="419"/>
      <c r="AO38" s="419"/>
      <c r="AP38" s="419"/>
      <c r="AQ38" s="419"/>
      <c r="AR38" s="419"/>
      <c r="AS38" s="419"/>
      <c r="AT38" s="419"/>
      <c r="AU38" s="419"/>
      <c r="AV38" s="419"/>
      <c r="AW38" s="419"/>
      <c r="AX38" s="419"/>
      <c r="AY38" s="419"/>
      <c r="AZ38" s="419"/>
      <c r="BA38" s="419"/>
    </row>
    <row r="39" spans="2:63" ht="7.5" customHeight="1" x14ac:dyDescent="0.15">
      <c r="B39" s="81"/>
      <c r="C39" s="81"/>
      <c r="D39" s="81"/>
      <c r="E39" s="80"/>
      <c r="F39" s="80"/>
      <c r="G39" s="80"/>
      <c r="H39" s="420"/>
      <c r="I39" s="421"/>
      <c r="J39" s="421"/>
      <c r="K39" s="421"/>
      <c r="L39" s="421"/>
      <c r="M39" s="421"/>
      <c r="N39" s="421"/>
      <c r="O39" s="421"/>
      <c r="P39" s="421"/>
      <c r="Q39" s="421"/>
      <c r="R39" s="421"/>
      <c r="S39" s="421"/>
      <c r="T39" s="421"/>
      <c r="U39" s="421"/>
      <c r="V39" s="421"/>
      <c r="W39" s="421"/>
      <c r="X39" s="421"/>
      <c r="Y39" s="421"/>
      <c r="Z39" s="421"/>
      <c r="AA39" s="421"/>
      <c r="AB39" s="421"/>
      <c r="AC39" s="421"/>
      <c r="AD39" s="421"/>
      <c r="AE39" s="421"/>
      <c r="AF39" s="421"/>
      <c r="AG39" s="421"/>
      <c r="AH39" s="421"/>
      <c r="AI39" s="421"/>
      <c r="AJ39" s="421"/>
      <c r="AK39" s="421"/>
      <c r="AL39" s="421"/>
      <c r="AM39" s="421"/>
      <c r="AN39" s="421"/>
      <c r="AO39" s="421"/>
      <c r="AP39" s="421"/>
      <c r="AQ39" s="421"/>
      <c r="AR39" s="421"/>
      <c r="AS39" s="421"/>
      <c r="AT39" s="421"/>
      <c r="AU39" s="421"/>
      <c r="AV39" s="421"/>
      <c r="AW39" s="421"/>
      <c r="AX39" s="421"/>
      <c r="AY39" s="421"/>
      <c r="AZ39" s="421"/>
      <c r="BA39" s="421"/>
    </row>
    <row r="40" spans="2:63" ht="7.5" customHeight="1" x14ac:dyDescent="0.15">
      <c r="B40" s="81"/>
      <c r="C40" s="81"/>
      <c r="D40" s="81"/>
      <c r="E40" s="80"/>
      <c r="F40" s="80"/>
      <c r="G40" s="80"/>
      <c r="H40" s="421"/>
      <c r="I40" s="421"/>
      <c r="J40" s="421"/>
      <c r="K40" s="421"/>
      <c r="L40" s="421"/>
      <c r="M40" s="421"/>
      <c r="N40" s="421"/>
      <c r="O40" s="421"/>
      <c r="P40" s="421"/>
      <c r="Q40" s="421"/>
      <c r="R40" s="421"/>
      <c r="S40" s="421"/>
      <c r="T40" s="421"/>
      <c r="U40" s="421"/>
      <c r="V40" s="421"/>
      <c r="W40" s="421"/>
      <c r="X40" s="421"/>
      <c r="Y40" s="421"/>
      <c r="Z40" s="421"/>
      <c r="AA40" s="421"/>
      <c r="AB40" s="421"/>
      <c r="AC40" s="421"/>
      <c r="AD40" s="421"/>
      <c r="AE40" s="421"/>
      <c r="AF40" s="421"/>
      <c r="AG40" s="421"/>
      <c r="AH40" s="421"/>
      <c r="AI40" s="421"/>
      <c r="AJ40" s="421"/>
      <c r="AK40" s="421"/>
      <c r="AL40" s="421"/>
      <c r="AM40" s="421"/>
      <c r="AN40" s="421"/>
      <c r="AO40" s="421"/>
      <c r="AP40" s="421"/>
      <c r="AQ40" s="421"/>
      <c r="AR40" s="421"/>
      <c r="AS40" s="421"/>
      <c r="AT40" s="421"/>
      <c r="AU40" s="421"/>
      <c r="AV40" s="421"/>
      <c r="AW40" s="421"/>
      <c r="AX40" s="421"/>
      <c r="AY40" s="421"/>
      <c r="AZ40" s="421"/>
      <c r="BA40" s="421"/>
    </row>
    <row r="41" spans="2:63" ht="9" customHeight="1" x14ac:dyDescent="0.15">
      <c r="B41" s="79"/>
      <c r="C41" s="79"/>
      <c r="D41" s="79"/>
      <c r="E41" s="61"/>
      <c r="F41" s="61"/>
      <c r="G41" s="61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422" t="s">
        <v>80</v>
      </c>
      <c r="AI41" s="422"/>
      <c r="AJ41" s="422"/>
      <c r="AK41" s="422"/>
      <c r="AL41" s="422"/>
      <c r="AM41" s="422"/>
      <c r="AN41" s="422"/>
      <c r="AO41" s="422"/>
      <c r="AP41" s="422"/>
      <c r="AQ41" s="422"/>
      <c r="AR41" s="422"/>
      <c r="AS41" s="422"/>
      <c r="AT41" s="422"/>
      <c r="AU41" s="422"/>
      <c r="AV41" s="422"/>
      <c r="AW41" s="422"/>
    </row>
    <row r="42" spans="2:63" ht="9" customHeight="1" x14ac:dyDescent="0.15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422"/>
      <c r="AI42" s="422"/>
      <c r="AJ42" s="422"/>
      <c r="AK42" s="422"/>
      <c r="AL42" s="422"/>
      <c r="AM42" s="422"/>
      <c r="AN42" s="422"/>
      <c r="AO42" s="422"/>
      <c r="AP42" s="422"/>
      <c r="AQ42" s="422"/>
      <c r="AR42" s="422"/>
      <c r="AS42" s="422"/>
      <c r="AT42" s="422"/>
      <c r="AU42" s="422"/>
      <c r="AV42" s="422"/>
      <c r="AW42" s="422"/>
    </row>
    <row r="43" spans="2:63" ht="10.5" customHeight="1" x14ac:dyDescent="0.15">
      <c r="B43" s="61"/>
      <c r="C43" s="423" t="s">
        <v>53</v>
      </c>
      <c r="D43" s="424"/>
      <c r="E43" s="424"/>
      <c r="F43" s="424"/>
      <c r="G43" s="424"/>
      <c r="H43" s="424"/>
      <c r="I43" s="424"/>
      <c r="J43" s="424"/>
      <c r="K43" s="424"/>
      <c r="L43" s="424"/>
      <c r="M43" s="424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425" t="s">
        <v>79</v>
      </c>
      <c r="AI43" s="426"/>
      <c r="AJ43" s="426"/>
      <c r="AK43" s="426"/>
      <c r="AL43" s="426"/>
      <c r="AM43" s="426"/>
      <c r="AN43" s="61"/>
      <c r="AO43" s="61"/>
      <c r="AP43" s="61"/>
      <c r="AQ43" s="61"/>
      <c r="AR43" s="426" t="s">
        <v>78</v>
      </c>
      <c r="AS43" s="426"/>
      <c r="AT43" s="426"/>
      <c r="AU43" s="426"/>
      <c r="AV43" s="426"/>
      <c r="AW43" s="426"/>
    </row>
    <row r="44" spans="2:63" ht="10.5" customHeight="1" x14ac:dyDescent="0.15">
      <c r="B44" s="61"/>
      <c r="C44" s="424"/>
      <c r="D44" s="424"/>
      <c r="E44" s="424"/>
      <c r="F44" s="424"/>
      <c r="G44" s="424"/>
      <c r="H44" s="424"/>
      <c r="I44" s="424"/>
      <c r="J44" s="424"/>
      <c r="K44" s="424"/>
      <c r="L44" s="424"/>
      <c r="M44" s="424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77"/>
      <c r="AH44" s="426"/>
      <c r="AI44" s="426"/>
      <c r="AJ44" s="426"/>
      <c r="AK44" s="426"/>
      <c r="AL44" s="426"/>
      <c r="AM44" s="426"/>
      <c r="AN44" s="61"/>
      <c r="AO44" s="61"/>
      <c r="AP44" s="61"/>
      <c r="AQ44" s="61"/>
      <c r="AR44" s="426"/>
      <c r="AS44" s="426"/>
      <c r="AT44" s="426"/>
      <c r="AU44" s="426"/>
      <c r="AV44" s="426"/>
      <c r="AW44" s="426"/>
    </row>
    <row r="45" spans="2:63" ht="11.25" customHeight="1" x14ac:dyDescent="0.15">
      <c r="B45" s="427" t="s">
        <v>77</v>
      </c>
      <c r="C45" s="427"/>
      <c r="D45" s="428" t="s">
        <v>76</v>
      </c>
      <c r="E45" s="429"/>
      <c r="F45" s="429"/>
      <c r="G45" s="429"/>
      <c r="H45" s="429"/>
      <c r="I45" s="430" t="str">
        <f>C8</f>
        <v>FC長野</v>
      </c>
      <c r="J45" s="430"/>
      <c r="K45" s="430"/>
      <c r="L45" s="430"/>
      <c r="M45" s="430"/>
      <c r="N45" s="430"/>
      <c r="O45" s="431">
        <v>1</v>
      </c>
      <c r="P45" s="431"/>
      <c r="Q45" s="431"/>
      <c r="R45" s="70"/>
      <c r="S45" s="431">
        <v>3</v>
      </c>
      <c r="T45" s="431"/>
      <c r="U45" s="431"/>
      <c r="V45" s="430" t="str">
        <f>C12</f>
        <v>倉賀野FC</v>
      </c>
      <c r="W45" s="430"/>
      <c r="X45" s="430"/>
      <c r="Y45" s="430"/>
      <c r="Z45" s="430"/>
      <c r="AA45" s="430"/>
      <c r="AB45" s="67"/>
      <c r="AC45" s="67"/>
      <c r="AD45" s="67"/>
      <c r="AE45" s="67"/>
      <c r="AF45" s="75"/>
      <c r="AG45" s="75"/>
      <c r="AH45" s="432" t="str">
        <f>C16</f>
        <v>堤ヶ岡SC</v>
      </c>
      <c r="AI45" s="432"/>
      <c r="AJ45" s="432"/>
      <c r="AK45" s="432"/>
      <c r="AL45" s="432"/>
      <c r="AM45" s="432"/>
      <c r="AN45" s="76"/>
      <c r="AO45" s="76"/>
      <c r="AP45" s="76"/>
      <c r="AQ45" s="76"/>
      <c r="AR45" s="432" t="str">
        <f>C10</f>
        <v>中居KC</v>
      </c>
      <c r="AS45" s="432"/>
      <c r="AT45" s="432"/>
      <c r="AU45" s="432"/>
      <c r="AV45" s="432"/>
      <c r="AW45" s="432"/>
    </row>
    <row r="46" spans="2:63" ht="11.25" customHeight="1" x14ac:dyDescent="0.15">
      <c r="B46" s="427"/>
      <c r="C46" s="427"/>
      <c r="D46" s="429"/>
      <c r="E46" s="429"/>
      <c r="F46" s="429"/>
      <c r="G46" s="429"/>
      <c r="H46" s="429"/>
      <c r="I46" s="430"/>
      <c r="J46" s="430"/>
      <c r="K46" s="430"/>
      <c r="L46" s="430"/>
      <c r="M46" s="430"/>
      <c r="N46" s="430"/>
      <c r="O46" s="431"/>
      <c r="P46" s="431"/>
      <c r="Q46" s="431"/>
      <c r="R46" s="69"/>
      <c r="S46" s="431"/>
      <c r="T46" s="431"/>
      <c r="U46" s="431"/>
      <c r="V46" s="430"/>
      <c r="W46" s="430"/>
      <c r="X46" s="430"/>
      <c r="Y46" s="430"/>
      <c r="Z46" s="430"/>
      <c r="AA46" s="430"/>
      <c r="AB46" s="67"/>
      <c r="AC46" s="67"/>
      <c r="AD46" s="67"/>
      <c r="AE46" s="67"/>
      <c r="AF46" s="75"/>
      <c r="AG46" s="75"/>
      <c r="AH46" s="432"/>
      <c r="AI46" s="432"/>
      <c r="AJ46" s="432"/>
      <c r="AK46" s="432"/>
      <c r="AL46" s="432"/>
      <c r="AM46" s="432"/>
      <c r="AN46" s="76"/>
      <c r="AO46" s="76"/>
      <c r="AP46" s="76"/>
      <c r="AQ46" s="76"/>
      <c r="AR46" s="432"/>
      <c r="AS46" s="432"/>
      <c r="AT46" s="432"/>
      <c r="AU46" s="432"/>
      <c r="AV46" s="432"/>
      <c r="AW46" s="432"/>
    </row>
    <row r="47" spans="2:63" ht="11.25" customHeight="1" x14ac:dyDescent="0.15">
      <c r="B47" s="427" t="s">
        <v>75</v>
      </c>
      <c r="C47" s="427"/>
      <c r="D47" s="433" t="s">
        <v>74</v>
      </c>
      <c r="E47" s="434"/>
      <c r="F47" s="434"/>
      <c r="G47" s="434"/>
      <c r="H47" s="434"/>
      <c r="I47" s="430" t="str">
        <f>C10</f>
        <v>中居KC</v>
      </c>
      <c r="J47" s="430"/>
      <c r="K47" s="430"/>
      <c r="L47" s="430"/>
      <c r="M47" s="430"/>
      <c r="N47" s="430"/>
      <c r="O47" s="431">
        <v>0</v>
      </c>
      <c r="P47" s="431"/>
      <c r="Q47" s="431"/>
      <c r="R47" s="70"/>
      <c r="S47" s="431">
        <v>7</v>
      </c>
      <c r="T47" s="431"/>
      <c r="U47" s="431"/>
      <c r="V47" s="430" t="str">
        <f>C14</f>
        <v>中央</v>
      </c>
      <c r="W47" s="430"/>
      <c r="X47" s="430"/>
      <c r="Y47" s="430"/>
      <c r="Z47" s="430"/>
      <c r="AA47" s="430"/>
      <c r="AB47" s="71"/>
      <c r="AC47" s="71"/>
      <c r="AD47" s="71"/>
      <c r="AE47" s="71"/>
      <c r="AF47" s="71"/>
      <c r="AG47" s="71"/>
      <c r="AH47" s="432" t="str">
        <f>C8</f>
        <v>FC長野</v>
      </c>
      <c r="AI47" s="432"/>
      <c r="AJ47" s="432"/>
      <c r="AK47" s="432"/>
      <c r="AL47" s="432"/>
      <c r="AM47" s="432"/>
      <c r="AN47" s="76"/>
      <c r="AO47" s="76"/>
      <c r="AP47" s="76"/>
      <c r="AQ47" s="76"/>
      <c r="AR47" s="430" t="str">
        <f>C12</f>
        <v>倉賀野FC</v>
      </c>
      <c r="AS47" s="430"/>
      <c r="AT47" s="430"/>
      <c r="AU47" s="430"/>
      <c r="AV47" s="430"/>
      <c r="AW47" s="430"/>
    </row>
    <row r="48" spans="2:63" ht="11.25" customHeight="1" x14ac:dyDescent="0.15">
      <c r="B48" s="427"/>
      <c r="C48" s="427"/>
      <c r="D48" s="434"/>
      <c r="E48" s="434"/>
      <c r="F48" s="434"/>
      <c r="G48" s="434"/>
      <c r="H48" s="434"/>
      <c r="I48" s="430"/>
      <c r="J48" s="430"/>
      <c r="K48" s="430"/>
      <c r="L48" s="430"/>
      <c r="M48" s="430"/>
      <c r="N48" s="430"/>
      <c r="O48" s="431"/>
      <c r="P48" s="431"/>
      <c r="Q48" s="431"/>
      <c r="R48" s="69"/>
      <c r="S48" s="431"/>
      <c r="T48" s="431"/>
      <c r="U48" s="431"/>
      <c r="V48" s="430"/>
      <c r="W48" s="430"/>
      <c r="X48" s="430"/>
      <c r="Y48" s="430"/>
      <c r="Z48" s="430"/>
      <c r="AA48" s="430"/>
      <c r="AB48" s="71"/>
      <c r="AC48" s="71"/>
      <c r="AD48" s="71"/>
      <c r="AE48" s="71"/>
      <c r="AF48" s="71"/>
      <c r="AG48" s="71"/>
      <c r="AH48" s="432"/>
      <c r="AI48" s="432"/>
      <c r="AJ48" s="432"/>
      <c r="AK48" s="432"/>
      <c r="AL48" s="432"/>
      <c r="AM48" s="432"/>
      <c r="AN48" s="76"/>
      <c r="AO48" s="76"/>
      <c r="AP48" s="76"/>
      <c r="AQ48" s="76"/>
      <c r="AR48" s="430"/>
      <c r="AS48" s="430"/>
      <c r="AT48" s="430"/>
      <c r="AU48" s="430"/>
      <c r="AV48" s="430"/>
      <c r="AW48" s="430"/>
    </row>
    <row r="49" spans="2:50" ht="11.25" customHeight="1" x14ac:dyDescent="0.15">
      <c r="B49" s="427" t="s">
        <v>73</v>
      </c>
      <c r="C49" s="427"/>
      <c r="D49" s="428" t="s">
        <v>72</v>
      </c>
      <c r="E49" s="429"/>
      <c r="F49" s="429"/>
      <c r="G49" s="429"/>
      <c r="H49" s="429"/>
      <c r="I49" s="430" t="str">
        <f>C12</f>
        <v>倉賀野FC</v>
      </c>
      <c r="J49" s="430"/>
      <c r="K49" s="430"/>
      <c r="L49" s="430"/>
      <c r="M49" s="430"/>
      <c r="N49" s="430"/>
      <c r="O49" s="431">
        <v>1</v>
      </c>
      <c r="P49" s="431"/>
      <c r="Q49" s="431"/>
      <c r="R49" s="70"/>
      <c r="S49" s="431">
        <v>2</v>
      </c>
      <c r="T49" s="431"/>
      <c r="U49" s="431"/>
      <c r="V49" s="430" t="str">
        <f>C16</f>
        <v>堤ヶ岡SC</v>
      </c>
      <c r="W49" s="430"/>
      <c r="X49" s="430"/>
      <c r="Y49" s="430"/>
      <c r="Z49" s="430"/>
      <c r="AA49" s="430"/>
      <c r="AB49" s="71"/>
      <c r="AC49" s="71"/>
      <c r="AD49" s="71"/>
      <c r="AE49" s="71"/>
      <c r="AF49" s="71"/>
      <c r="AG49" s="71"/>
      <c r="AH49" s="430" t="str">
        <f>C10</f>
        <v>中居KC</v>
      </c>
      <c r="AI49" s="430"/>
      <c r="AJ49" s="430"/>
      <c r="AK49" s="430"/>
      <c r="AL49" s="430"/>
      <c r="AM49" s="430"/>
      <c r="AN49" s="76"/>
      <c r="AO49" s="76"/>
      <c r="AP49" s="76"/>
      <c r="AQ49" s="76"/>
      <c r="AR49" s="430" t="str">
        <f>C14</f>
        <v>中央</v>
      </c>
      <c r="AS49" s="430"/>
      <c r="AT49" s="430"/>
      <c r="AU49" s="430"/>
      <c r="AV49" s="430"/>
      <c r="AW49" s="430"/>
    </row>
    <row r="50" spans="2:50" ht="11.25" customHeight="1" x14ac:dyDescent="0.15">
      <c r="B50" s="427"/>
      <c r="C50" s="427"/>
      <c r="D50" s="429"/>
      <c r="E50" s="429"/>
      <c r="F50" s="429"/>
      <c r="G50" s="429"/>
      <c r="H50" s="429"/>
      <c r="I50" s="430"/>
      <c r="J50" s="430"/>
      <c r="K50" s="430"/>
      <c r="L50" s="430"/>
      <c r="M50" s="430"/>
      <c r="N50" s="430"/>
      <c r="O50" s="431"/>
      <c r="P50" s="431"/>
      <c r="Q50" s="431"/>
      <c r="R50" s="69"/>
      <c r="S50" s="431"/>
      <c r="T50" s="431"/>
      <c r="U50" s="431"/>
      <c r="V50" s="430"/>
      <c r="W50" s="430"/>
      <c r="X50" s="430"/>
      <c r="Y50" s="430"/>
      <c r="Z50" s="430"/>
      <c r="AA50" s="430"/>
      <c r="AB50" s="71"/>
      <c r="AC50" s="71"/>
      <c r="AD50" s="71"/>
      <c r="AE50" s="71"/>
      <c r="AF50" s="71"/>
      <c r="AG50" s="71"/>
      <c r="AH50" s="430"/>
      <c r="AI50" s="430"/>
      <c r="AJ50" s="430"/>
      <c r="AK50" s="430"/>
      <c r="AL50" s="430"/>
      <c r="AM50" s="430"/>
      <c r="AN50" s="76"/>
      <c r="AO50" s="76"/>
      <c r="AP50" s="76"/>
      <c r="AQ50" s="76"/>
      <c r="AR50" s="430"/>
      <c r="AS50" s="430"/>
      <c r="AT50" s="430"/>
      <c r="AU50" s="430"/>
      <c r="AV50" s="430"/>
      <c r="AW50" s="430"/>
    </row>
    <row r="51" spans="2:50" ht="11.25" customHeight="1" x14ac:dyDescent="0.15">
      <c r="B51" s="427" t="s">
        <v>71</v>
      </c>
      <c r="C51" s="427"/>
      <c r="D51" s="428" t="s">
        <v>70</v>
      </c>
      <c r="E51" s="429"/>
      <c r="F51" s="429"/>
      <c r="G51" s="429"/>
      <c r="H51" s="429"/>
      <c r="I51" s="430" t="str">
        <f>C8</f>
        <v>FC長野</v>
      </c>
      <c r="J51" s="430"/>
      <c r="K51" s="430"/>
      <c r="L51" s="430"/>
      <c r="M51" s="430"/>
      <c r="N51" s="430"/>
      <c r="O51" s="431">
        <v>1</v>
      </c>
      <c r="P51" s="431"/>
      <c r="Q51" s="431"/>
      <c r="R51" s="70"/>
      <c r="S51" s="431">
        <v>8</v>
      </c>
      <c r="T51" s="431"/>
      <c r="U51" s="431"/>
      <c r="V51" s="432" t="str">
        <f>C14</f>
        <v>中央</v>
      </c>
      <c r="W51" s="432"/>
      <c r="X51" s="432"/>
      <c r="Y51" s="432"/>
      <c r="Z51" s="432"/>
      <c r="AA51" s="432"/>
      <c r="AB51" s="71"/>
      <c r="AC51" s="71"/>
      <c r="AD51" s="71"/>
      <c r="AE51" s="71"/>
      <c r="AF51" s="71"/>
      <c r="AG51" s="71"/>
      <c r="AH51" s="430" t="str">
        <f>C12</f>
        <v>倉賀野FC</v>
      </c>
      <c r="AI51" s="430"/>
      <c r="AJ51" s="430"/>
      <c r="AK51" s="430"/>
      <c r="AL51" s="430"/>
      <c r="AM51" s="430"/>
      <c r="AN51" s="76"/>
      <c r="AO51" s="76"/>
      <c r="AP51" s="76"/>
      <c r="AQ51" s="76"/>
      <c r="AR51" s="432" t="str">
        <f>C16</f>
        <v>堤ヶ岡SC</v>
      </c>
      <c r="AS51" s="432"/>
      <c r="AT51" s="432"/>
      <c r="AU51" s="432"/>
      <c r="AV51" s="432"/>
      <c r="AW51" s="432"/>
    </row>
    <row r="52" spans="2:50" ht="11.25" customHeight="1" x14ac:dyDescent="0.15">
      <c r="B52" s="427"/>
      <c r="C52" s="427"/>
      <c r="D52" s="429"/>
      <c r="E52" s="429"/>
      <c r="F52" s="429"/>
      <c r="G52" s="429"/>
      <c r="H52" s="429"/>
      <c r="I52" s="430"/>
      <c r="J52" s="430"/>
      <c r="K52" s="430"/>
      <c r="L52" s="430"/>
      <c r="M52" s="430"/>
      <c r="N52" s="430"/>
      <c r="O52" s="431"/>
      <c r="P52" s="431"/>
      <c r="Q52" s="431"/>
      <c r="R52" s="69"/>
      <c r="S52" s="431"/>
      <c r="T52" s="431"/>
      <c r="U52" s="431"/>
      <c r="V52" s="432"/>
      <c r="W52" s="432"/>
      <c r="X52" s="432"/>
      <c r="Y52" s="432"/>
      <c r="Z52" s="432"/>
      <c r="AA52" s="432"/>
      <c r="AB52" s="71"/>
      <c r="AC52" s="71"/>
      <c r="AD52" s="71"/>
      <c r="AE52" s="71"/>
      <c r="AF52" s="71"/>
      <c r="AG52" s="71"/>
      <c r="AH52" s="430"/>
      <c r="AI52" s="430"/>
      <c r="AJ52" s="430"/>
      <c r="AK52" s="430"/>
      <c r="AL52" s="430"/>
      <c r="AM52" s="430"/>
      <c r="AN52" s="76"/>
      <c r="AO52" s="76"/>
      <c r="AP52" s="76"/>
      <c r="AQ52" s="76"/>
      <c r="AR52" s="432"/>
      <c r="AS52" s="432"/>
      <c r="AT52" s="432"/>
      <c r="AU52" s="432"/>
      <c r="AV52" s="432"/>
      <c r="AW52" s="432"/>
    </row>
    <row r="53" spans="2:50" ht="11.25" customHeight="1" x14ac:dyDescent="0.15">
      <c r="B53" s="427" t="s">
        <v>69</v>
      </c>
      <c r="C53" s="427"/>
      <c r="D53" s="428" t="s">
        <v>68</v>
      </c>
      <c r="E53" s="429"/>
      <c r="F53" s="429"/>
      <c r="G53" s="429"/>
      <c r="H53" s="429"/>
      <c r="I53" s="430" t="str">
        <f>C10</f>
        <v>中居KC</v>
      </c>
      <c r="J53" s="430"/>
      <c r="K53" s="430"/>
      <c r="L53" s="430"/>
      <c r="M53" s="430"/>
      <c r="N53" s="430"/>
      <c r="O53" s="431">
        <v>1</v>
      </c>
      <c r="P53" s="431"/>
      <c r="Q53" s="431"/>
      <c r="R53" s="70"/>
      <c r="S53" s="431">
        <v>4</v>
      </c>
      <c r="T53" s="431"/>
      <c r="U53" s="431"/>
      <c r="V53" s="430" t="str">
        <f>C16</f>
        <v>堤ヶ岡SC</v>
      </c>
      <c r="W53" s="430"/>
      <c r="X53" s="430"/>
      <c r="Y53" s="430"/>
      <c r="Z53" s="430"/>
      <c r="AA53" s="430"/>
      <c r="AB53" s="71"/>
      <c r="AC53" s="71"/>
      <c r="AD53" s="71"/>
      <c r="AE53" s="71"/>
      <c r="AF53" s="71"/>
      <c r="AG53" s="71"/>
      <c r="AH53" s="430" t="str">
        <f>C14</f>
        <v>中央</v>
      </c>
      <c r="AI53" s="430"/>
      <c r="AJ53" s="430"/>
      <c r="AK53" s="430"/>
      <c r="AL53" s="430"/>
      <c r="AM53" s="430"/>
      <c r="AN53" s="76"/>
      <c r="AO53" s="76"/>
      <c r="AP53" s="76"/>
      <c r="AQ53" s="76"/>
      <c r="AR53" s="432" t="str">
        <f>C8</f>
        <v>FC長野</v>
      </c>
      <c r="AS53" s="432"/>
      <c r="AT53" s="432"/>
      <c r="AU53" s="432"/>
      <c r="AV53" s="432"/>
      <c r="AW53" s="432"/>
    </row>
    <row r="54" spans="2:50" ht="11.25" customHeight="1" x14ac:dyDescent="0.15">
      <c r="B54" s="427"/>
      <c r="C54" s="427"/>
      <c r="D54" s="429"/>
      <c r="E54" s="429"/>
      <c r="F54" s="429"/>
      <c r="G54" s="429"/>
      <c r="H54" s="429"/>
      <c r="I54" s="430"/>
      <c r="J54" s="430"/>
      <c r="K54" s="430"/>
      <c r="L54" s="430"/>
      <c r="M54" s="430"/>
      <c r="N54" s="430"/>
      <c r="O54" s="431"/>
      <c r="P54" s="431"/>
      <c r="Q54" s="431"/>
      <c r="R54" s="69"/>
      <c r="S54" s="431"/>
      <c r="T54" s="431"/>
      <c r="U54" s="431"/>
      <c r="V54" s="430"/>
      <c r="W54" s="430"/>
      <c r="X54" s="430"/>
      <c r="Y54" s="430"/>
      <c r="Z54" s="430"/>
      <c r="AA54" s="430"/>
      <c r="AB54" s="71"/>
      <c r="AC54" s="71"/>
      <c r="AD54" s="71"/>
      <c r="AE54" s="71"/>
      <c r="AF54" s="71"/>
      <c r="AG54" s="71"/>
      <c r="AH54" s="430"/>
      <c r="AI54" s="430"/>
      <c r="AJ54" s="430"/>
      <c r="AK54" s="430"/>
      <c r="AL54" s="430"/>
      <c r="AM54" s="430"/>
      <c r="AN54" s="76"/>
      <c r="AO54" s="76"/>
      <c r="AP54" s="76"/>
      <c r="AQ54" s="76"/>
      <c r="AR54" s="432"/>
      <c r="AS54" s="432"/>
      <c r="AT54" s="432"/>
      <c r="AU54" s="432"/>
      <c r="AV54" s="432"/>
      <c r="AW54" s="432"/>
    </row>
    <row r="55" spans="2:50" ht="11.25" customHeight="1" x14ac:dyDescent="0.15">
      <c r="B55" s="427"/>
      <c r="C55" s="427"/>
      <c r="D55" s="428"/>
      <c r="E55" s="429"/>
      <c r="F55" s="429"/>
      <c r="G55" s="429"/>
      <c r="H55" s="429"/>
      <c r="I55" s="435"/>
      <c r="J55" s="430"/>
      <c r="K55" s="430"/>
      <c r="L55" s="430"/>
      <c r="M55" s="430"/>
      <c r="N55" s="436"/>
      <c r="O55" s="440"/>
      <c r="P55" s="441"/>
      <c r="Q55" s="442"/>
      <c r="R55" s="69"/>
      <c r="S55" s="440"/>
      <c r="T55" s="441"/>
      <c r="U55" s="442"/>
      <c r="V55" s="435">
        <f>C20</f>
        <v>0</v>
      </c>
      <c r="W55" s="430"/>
      <c r="X55" s="430"/>
      <c r="Y55" s="430"/>
      <c r="Z55" s="430"/>
      <c r="AA55" s="436"/>
      <c r="AB55" s="71"/>
      <c r="AC55" s="71"/>
      <c r="AD55" s="71"/>
      <c r="AE55" s="71"/>
      <c r="AF55" s="71"/>
      <c r="AG55" s="71"/>
      <c r="AH55" s="435"/>
      <c r="AI55" s="430"/>
      <c r="AJ55" s="430"/>
      <c r="AK55" s="430"/>
      <c r="AL55" s="430"/>
      <c r="AM55" s="436"/>
      <c r="AN55" s="76"/>
      <c r="AO55" s="76"/>
      <c r="AP55" s="76"/>
      <c r="AQ55" s="76"/>
      <c r="AR55" s="435"/>
      <c r="AS55" s="430"/>
      <c r="AT55" s="430"/>
      <c r="AU55" s="430"/>
      <c r="AV55" s="430"/>
      <c r="AW55" s="436"/>
      <c r="AX55" s="66"/>
    </row>
    <row r="56" spans="2:50" ht="11.25" customHeight="1" x14ac:dyDescent="0.15">
      <c r="B56" s="427"/>
      <c r="C56" s="427"/>
      <c r="D56" s="429"/>
      <c r="E56" s="429"/>
      <c r="F56" s="429"/>
      <c r="G56" s="429"/>
      <c r="H56" s="429"/>
      <c r="I56" s="437"/>
      <c r="J56" s="438"/>
      <c r="K56" s="438"/>
      <c r="L56" s="438"/>
      <c r="M56" s="438"/>
      <c r="N56" s="439"/>
      <c r="O56" s="443"/>
      <c r="P56" s="444"/>
      <c r="Q56" s="445"/>
      <c r="R56" s="69"/>
      <c r="S56" s="443"/>
      <c r="T56" s="444"/>
      <c r="U56" s="445"/>
      <c r="V56" s="437"/>
      <c r="W56" s="438"/>
      <c r="X56" s="438"/>
      <c r="Y56" s="438"/>
      <c r="Z56" s="438"/>
      <c r="AA56" s="439"/>
      <c r="AB56" s="71"/>
      <c r="AC56" s="71"/>
      <c r="AD56" s="71"/>
      <c r="AE56" s="71"/>
      <c r="AF56" s="71"/>
      <c r="AG56" s="71"/>
      <c r="AH56" s="437"/>
      <c r="AI56" s="438"/>
      <c r="AJ56" s="438"/>
      <c r="AK56" s="438"/>
      <c r="AL56" s="438"/>
      <c r="AM56" s="439"/>
      <c r="AN56" s="76"/>
      <c r="AO56" s="76"/>
      <c r="AP56" s="76"/>
      <c r="AQ56" s="76"/>
      <c r="AR56" s="437"/>
      <c r="AS56" s="438"/>
      <c r="AT56" s="438"/>
      <c r="AU56" s="438"/>
      <c r="AV56" s="438"/>
      <c r="AW56" s="439"/>
      <c r="AX56" s="66"/>
    </row>
    <row r="57" spans="2:50" ht="11.25" customHeight="1" x14ac:dyDescent="0.15">
      <c r="B57" s="427"/>
      <c r="C57" s="427"/>
      <c r="D57" s="428"/>
      <c r="E57" s="429"/>
      <c r="F57" s="429"/>
      <c r="G57" s="429"/>
      <c r="H57" s="429"/>
      <c r="I57" s="446"/>
      <c r="J57" s="447"/>
      <c r="K57" s="447"/>
      <c r="L57" s="447"/>
      <c r="M57" s="447"/>
      <c r="N57" s="448"/>
      <c r="O57" s="449"/>
      <c r="P57" s="450"/>
      <c r="Q57" s="451"/>
      <c r="R57" s="69"/>
      <c r="S57" s="449"/>
      <c r="T57" s="450"/>
      <c r="U57" s="451"/>
      <c r="V57" s="452"/>
      <c r="W57" s="453"/>
      <c r="X57" s="453"/>
      <c r="Y57" s="453"/>
      <c r="Z57" s="453"/>
      <c r="AA57" s="454"/>
      <c r="AB57" s="71"/>
      <c r="AC57" s="71"/>
      <c r="AD57" s="71"/>
      <c r="AE57" s="71"/>
      <c r="AF57" s="71"/>
      <c r="AG57" s="71"/>
      <c r="AH57" s="452"/>
      <c r="AI57" s="453"/>
      <c r="AJ57" s="453"/>
      <c r="AK57" s="453"/>
      <c r="AL57" s="453"/>
      <c r="AM57" s="454"/>
      <c r="AN57" s="76"/>
      <c r="AO57" s="76"/>
      <c r="AP57" s="76"/>
      <c r="AQ57" s="76"/>
      <c r="AR57" s="446">
        <f>C20</f>
        <v>0</v>
      </c>
      <c r="AS57" s="447"/>
      <c r="AT57" s="447"/>
      <c r="AU57" s="447"/>
      <c r="AV57" s="447"/>
      <c r="AW57" s="448"/>
    </row>
    <row r="58" spans="2:50" ht="11.25" customHeight="1" x14ac:dyDescent="0.15">
      <c r="B58" s="427"/>
      <c r="C58" s="427"/>
      <c r="D58" s="429"/>
      <c r="E58" s="429"/>
      <c r="F58" s="429"/>
      <c r="G58" s="429"/>
      <c r="H58" s="429"/>
      <c r="I58" s="437"/>
      <c r="J58" s="438"/>
      <c r="K58" s="438"/>
      <c r="L58" s="438"/>
      <c r="M58" s="438"/>
      <c r="N58" s="439"/>
      <c r="O58" s="443"/>
      <c r="P58" s="444"/>
      <c r="Q58" s="445"/>
      <c r="R58" s="69"/>
      <c r="S58" s="443"/>
      <c r="T58" s="444"/>
      <c r="U58" s="445"/>
      <c r="V58" s="455"/>
      <c r="W58" s="456"/>
      <c r="X58" s="456"/>
      <c r="Y58" s="456"/>
      <c r="Z58" s="456"/>
      <c r="AA58" s="457"/>
      <c r="AB58" s="71"/>
      <c r="AC58" s="71"/>
      <c r="AD58" s="71"/>
      <c r="AE58" s="71"/>
      <c r="AF58" s="71"/>
      <c r="AG58" s="71"/>
      <c r="AH58" s="455"/>
      <c r="AI58" s="456"/>
      <c r="AJ58" s="456"/>
      <c r="AK58" s="456"/>
      <c r="AL58" s="456"/>
      <c r="AM58" s="457"/>
      <c r="AN58" s="76"/>
      <c r="AO58" s="76"/>
      <c r="AP58" s="76"/>
      <c r="AQ58" s="76"/>
      <c r="AR58" s="437"/>
      <c r="AS58" s="438"/>
      <c r="AT58" s="438"/>
      <c r="AU58" s="438"/>
      <c r="AV58" s="438"/>
      <c r="AW58" s="439"/>
    </row>
    <row r="59" spans="2:50" ht="10.5" customHeight="1" x14ac:dyDescent="0.15">
      <c r="B59" s="75"/>
      <c r="C59" s="423" t="s">
        <v>55</v>
      </c>
      <c r="D59" s="424"/>
      <c r="E59" s="424"/>
      <c r="F59" s="424"/>
      <c r="G59" s="424"/>
      <c r="H59" s="424"/>
      <c r="I59" s="424"/>
      <c r="J59" s="424"/>
      <c r="K59" s="424"/>
      <c r="L59" s="424"/>
      <c r="M59" s="424"/>
      <c r="N59" s="71"/>
      <c r="O59" s="73"/>
      <c r="P59" s="73"/>
      <c r="Q59" s="73"/>
      <c r="R59" s="74"/>
      <c r="S59" s="73"/>
      <c r="T59" s="73"/>
      <c r="U59" s="73"/>
      <c r="V59" s="72"/>
      <c r="W59" s="72"/>
      <c r="X59" s="72"/>
      <c r="Y59" s="72"/>
      <c r="Z59" s="72"/>
      <c r="AA59" s="72"/>
      <c r="AB59" s="71"/>
      <c r="AC59" s="71"/>
      <c r="AD59" s="71"/>
      <c r="AE59" s="71"/>
      <c r="AF59" s="71"/>
      <c r="AG59" s="71"/>
      <c r="AH59" s="72"/>
      <c r="AI59" s="72"/>
      <c r="AJ59" s="72"/>
      <c r="AK59" s="72"/>
      <c r="AL59" s="72"/>
      <c r="AM59" s="72"/>
      <c r="AN59" s="67"/>
      <c r="AO59" s="67"/>
      <c r="AP59" s="67"/>
      <c r="AQ59" s="67"/>
      <c r="AR59" s="72"/>
      <c r="AS59" s="72"/>
      <c r="AT59" s="72"/>
      <c r="AU59" s="72"/>
      <c r="AV59" s="72"/>
      <c r="AW59" s="72"/>
    </row>
    <row r="60" spans="2:50" ht="10.5" customHeight="1" x14ac:dyDescent="0.15">
      <c r="B60" s="75"/>
      <c r="C60" s="424"/>
      <c r="D60" s="424"/>
      <c r="E60" s="424"/>
      <c r="F60" s="424"/>
      <c r="G60" s="424"/>
      <c r="H60" s="424"/>
      <c r="I60" s="424"/>
      <c r="J60" s="424"/>
      <c r="K60" s="424"/>
      <c r="L60" s="424"/>
      <c r="M60" s="424"/>
      <c r="N60" s="71"/>
      <c r="O60" s="73"/>
      <c r="P60" s="73"/>
      <c r="Q60" s="73"/>
      <c r="R60" s="74"/>
      <c r="S60" s="73"/>
      <c r="T60" s="73"/>
      <c r="U60" s="73"/>
      <c r="V60" s="72"/>
      <c r="W60" s="72"/>
      <c r="X60" s="72"/>
      <c r="Y60" s="72"/>
      <c r="Z60" s="72"/>
      <c r="AA60" s="72"/>
      <c r="AB60" s="71"/>
      <c r="AC60" s="71"/>
      <c r="AD60" s="71"/>
      <c r="AE60" s="71"/>
      <c r="AF60" s="71"/>
      <c r="AG60" s="71"/>
      <c r="AH60" s="72"/>
      <c r="AI60" s="72"/>
      <c r="AJ60" s="72"/>
      <c r="AK60" s="72"/>
      <c r="AL60" s="72"/>
      <c r="AM60" s="72"/>
      <c r="AN60" s="67"/>
      <c r="AO60" s="67"/>
      <c r="AP60" s="67"/>
      <c r="AQ60" s="67"/>
      <c r="AR60" s="72"/>
      <c r="AS60" s="72"/>
      <c r="AT60" s="72"/>
      <c r="AU60" s="72"/>
      <c r="AV60" s="72"/>
      <c r="AW60" s="72"/>
    </row>
    <row r="61" spans="2:50" ht="11.25" customHeight="1" x14ac:dyDescent="0.15">
      <c r="B61" s="427" t="s">
        <v>77</v>
      </c>
      <c r="C61" s="427"/>
      <c r="D61" s="428" t="s">
        <v>76</v>
      </c>
      <c r="E61" s="429"/>
      <c r="F61" s="429"/>
      <c r="G61" s="429"/>
      <c r="H61" s="429"/>
      <c r="I61" s="430" t="str">
        <f>C14</f>
        <v>中央</v>
      </c>
      <c r="J61" s="430"/>
      <c r="K61" s="430"/>
      <c r="L61" s="430"/>
      <c r="M61" s="430"/>
      <c r="N61" s="430"/>
      <c r="O61" s="431">
        <v>5</v>
      </c>
      <c r="P61" s="431"/>
      <c r="Q61" s="431"/>
      <c r="R61" s="70"/>
      <c r="S61" s="431">
        <v>1</v>
      </c>
      <c r="T61" s="431"/>
      <c r="U61" s="431"/>
      <c r="V61" s="430" t="str">
        <f>C16</f>
        <v>堤ヶ岡SC</v>
      </c>
      <c r="W61" s="430"/>
      <c r="X61" s="430"/>
      <c r="Y61" s="430"/>
      <c r="Z61" s="430"/>
      <c r="AA61" s="430"/>
      <c r="AB61" s="71"/>
      <c r="AC61" s="71"/>
      <c r="AD61" s="71"/>
      <c r="AE61" s="71"/>
      <c r="AF61" s="71"/>
      <c r="AG61" s="71"/>
      <c r="AH61" s="430" t="str">
        <f>C8</f>
        <v>FC長野</v>
      </c>
      <c r="AI61" s="430"/>
      <c r="AJ61" s="430"/>
      <c r="AK61" s="430"/>
      <c r="AL61" s="430"/>
      <c r="AM61" s="430"/>
      <c r="AN61" s="67"/>
      <c r="AO61" s="67"/>
      <c r="AP61" s="67"/>
      <c r="AQ61" s="67"/>
      <c r="AR61" s="430" t="str">
        <f>C10</f>
        <v>中居KC</v>
      </c>
      <c r="AS61" s="430"/>
      <c r="AT61" s="430"/>
      <c r="AU61" s="430"/>
      <c r="AV61" s="430"/>
      <c r="AW61" s="430"/>
    </row>
    <row r="62" spans="2:50" ht="11.25" customHeight="1" x14ac:dyDescent="0.15">
      <c r="B62" s="427"/>
      <c r="C62" s="427"/>
      <c r="D62" s="429"/>
      <c r="E62" s="429"/>
      <c r="F62" s="429"/>
      <c r="G62" s="429"/>
      <c r="H62" s="429"/>
      <c r="I62" s="430"/>
      <c r="J62" s="430"/>
      <c r="K62" s="430"/>
      <c r="L62" s="430"/>
      <c r="M62" s="430"/>
      <c r="N62" s="430"/>
      <c r="O62" s="431"/>
      <c r="P62" s="431"/>
      <c r="Q62" s="431"/>
      <c r="R62" s="69"/>
      <c r="S62" s="431"/>
      <c r="T62" s="431"/>
      <c r="U62" s="431"/>
      <c r="V62" s="430"/>
      <c r="W62" s="430"/>
      <c r="X62" s="430"/>
      <c r="Y62" s="430"/>
      <c r="Z62" s="430"/>
      <c r="AA62" s="430"/>
      <c r="AB62" s="71"/>
      <c r="AC62" s="71"/>
      <c r="AD62" s="71"/>
      <c r="AE62" s="71"/>
      <c r="AF62" s="71"/>
      <c r="AG62" s="71"/>
      <c r="AH62" s="430"/>
      <c r="AI62" s="430"/>
      <c r="AJ62" s="430"/>
      <c r="AK62" s="430"/>
      <c r="AL62" s="430"/>
      <c r="AM62" s="430"/>
      <c r="AN62" s="67"/>
      <c r="AO62" s="67"/>
      <c r="AP62" s="67"/>
      <c r="AQ62" s="67"/>
      <c r="AR62" s="430"/>
      <c r="AS62" s="430"/>
      <c r="AT62" s="430"/>
      <c r="AU62" s="430"/>
      <c r="AV62" s="430"/>
      <c r="AW62" s="430"/>
    </row>
    <row r="63" spans="2:50" ht="11.25" customHeight="1" x14ac:dyDescent="0.15">
      <c r="B63" s="427" t="s">
        <v>75</v>
      </c>
      <c r="C63" s="427"/>
      <c r="D63" s="433" t="s">
        <v>74</v>
      </c>
      <c r="E63" s="434"/>
      <c r="F63" s="434"/>
      <c r="G63" s="434"/>
      <c r="H63" s="434"/>
      <c r="I63" s="430" t="str">
        <f>C10</f>
        <v>中居KC</v>
      </c>
      <c r="J63" s="430"/>
      <c r="K63" s="430"/>
      <c r="L63" s="430"/>
      <c r="M63" s="430"/>
      <c r="N63" s="430"/>
      <c r="O63" s="431">
        <v>1</v>
      </c>
      <c r="P63" s="431"/>
      <c r="Q63" s="431"/>
      <c r="R63" s="70"/>
      <c r="S63" s="431">
        <v>1</v>
      </c>
      <c r="T63" s="431"/>
      <c r="U63" s="431"/>
      <c r="V63" s="430" t="str">
        <f>C12</f>
        <v>倉賀野FC</v>
      </c>
      <c r="W63" s="430"/>
      <c r="X63" s="430"/>
      <c r="Y63" s="430"/>
      <c r="Z63" s="430"/>
      <c r="AA63" s="430"/>
      <c r="AB63" s="71"/>
      <c r="AC63" s="71"/>
      <c r="AD63" s="71"/>
      <c r="AE63" s="71"/>
      <c r="AF63" s="71"/>
      <c r="AG63" s="71"/>
      <c r="AH63" s="432" t="str">
        <f>C14</f>
        <v>中央</v>
      </c>
      <c r="AI63" s="432"/>
      <c r="AJ63" s="432"/>
      <c r="AK63" s="432"/>
      <c r="AL63" s="432"/>
      <c r="AM63" s="432"/>
      <c r="AN63" s="67"/>
      <c r="AO63" s="67"/>
      <c r="AP63" s="67"/>
      <c r="AQ63" s="67"/>
      <c r="AR63" s="432" t="str">
        <f>C16</f>
        <v>堤ヶ岡SC</v>
      </c>
      <c r="AS63" s="432"/>
      <c r="AT63" s="432"/>
      <c r="AU63" s="432"/>
      <c r="AV63" s="432"/>
      <c r="AW63" s="432"/>
    </row>
    <row r="64" spans="2:50" ht="11.25" customHeight="1" x14ac:dyDescent="0.15">
      <c r="B64" s="427"/>
      <c r="C64" s="427"/>
      <c r="D64" s="434"/>
      <c r="E64" s="434"/>
      <c r="F64" s="434"/>
      <c r="G64" s="434"/>
      <c r="H64" s="434"/>
      <c r="I64" s="430"/>
      <c r="J64" s="430"/>
      <c r="K64" s="430"/>
      <c r="L64" s="430"/>
      <c r="M64" s="430"/>
      <c r="N64" s="430"/>
      <c r="O64" s="431"/>
      <c r="P64" s="431"/>
      <c r="Q64" s="431"/>
      <c r="R64" s="69"/>
      <c r="S64" s="431"/>
      <c r="T64" s="431"/>
      <c r="U64" s="431"/>
      <c r="V64" s="430"/>
      <c r="W64" s="430"/>
      <c r="X64" s="430"/>
      <c r="Y64" s="430"/>
      <c r="Z64" s="430"/>
      <c r="AA64" s="430"/>
      <c r="AB64" s="71"/>
      <c r="AC64" s="71"/>
      <c r="AD64" s="71"/>
      <c r="AE64" s="71"/>
      <c r="AF64" s="71"/>
      <c r="AG64" s="71"/>
      <c r="AH64" s="432"/>
      <c r="AI64" s="432"/>
      <c r="AJ64" s="432"/>
      <c r="AK64" s="432"/>
      <c r="AL64" s="432"/>
      <c r="AM64" s="432"/>
      <c r="AN64" s="67"/>
      <c r="AO64" s="67"/>
      <c r="AP64" s="67"/>
      <c r="AQ64" s="67"/>
      <c r="AR64" s="432"/>
      <c r="AS64" s="432"/>
      <c r="AT64" s="432"/>
      <c r="AU64" s="432"/>
      <c r="AV64" s="432"/>
      <c r="AW64" s="432"/>
    </row>
    <row r="65" spans="2:50" ht="11.25" customHeight="1" x14ac:dyDescent="0.15">
      <c r="B65" s="427" t="s">
        <v>73</v>
      </c>
      <c r="C65" s="427"/>
      <c r="D65" s="428" t="s">
        <v>72</v>
      </c>
      <c r="E65" s="429"/>
      <c r="F65" s="429"/>
      <c r="G65" s="429"/>
      <c r="H65" s="429"/>
      <c r="I65" s="430" t="str">
        <f>C8</f>
        <v>FC長野</v>
      </c>
      <c r="J65" s="430"/>
      <c r="K65" s="430"/>
      <c r="L65" s="430"/>
      <c r="M65" s="430"/>
      <c r="N65" s="430"/>
      <c r="O65" s="431">
        <v>4</v>
      </c>
      <c r="P65" s="431"/>
      <c r="Q65" s="431"/>
      <c r="R65" s="70"/>
      <c r="S65" s="431">
        <v>2</v>
      </c>
      <c r="T65" s="431"/>
      <c r="U65" s="431"/>
      <c r="V65" s="432" t="str">
        <f>C16</f>
        <v>堤ヶ岡SC</v>
      </c>
      <c r="W65" s="432"/>
      <c r="X65" s="432"/>
      <c r="Y65" s="432"/>
      <c r="Z65" s="432"/>
      <c r="AA65" s="432"/>
      <c r="AB65" s="68"/>
      <c r="AC65" s="68"/>
      <c r="AD65" s="68"/>
      <c r="AE65" s="68"/>
      <c r="AF65" s="68"/>
      <c r="AG65" s="68"/>
      <c r="AH65" s="430" t="str">
        <f>C10</f>
        <v>中居KC</v>
      </c>
      <c r="AI65" s="430"/>
      <c r="AJ65" s="430"/>
      <c r="AK65" s="430"/>
      <c r="AL65" s="430"/>
      <c r="AM65" s="430"/>
      <c r="AN65" s="67"/>
      <c r="AO65" s="67"/>
      <c r="AP65" s="67"/>
      <c r="AQ65" s="67"/>
      <c r="AR65" s="432" t="str">
        <f>C12</f>
        <v>倉賀野FC</v>
      </c>
      <c r="AS65" s="432"/>
      <c r="AT65" s="432"/>
      <c r="AU65" s="432"/>
      <c r="AV65" s="432"/>
      <c r="AW65" s="432"/>
    </row>
    <row r="66" spans="2:50" ht="11.25" customHeight="1" x14ac:dyDescent="0.15">
      <c r="B66" s="427"/>
      <c r="C66" s="427"/>
      <c r="D66" s="429"/>
      <c r="E66" s="429"/>
      <c r="F66" s="429"/>
      <c r="G66" s="429"/>
      <c r="H66" s="429"/>
      <c r="I66" s="430"/>
      <c r="J66" s="430"/>
      <c r="K66" s="430"/>
      <c r="L66" s="430"/>
      <c r="M66" s="430"/>
      <c r="N66" s="430"/>
      <c r="O66" s="431"/>
      <c r="P66" s="431"/>
      <c r="Q66" s="431"/>
      <c r="R66" s="69"/>
      <c r="S66" s="431"/>
      <c r="T66" s="431"/>
      <c r="U66" s="431"/>
      <c r="V66" s="432"/>
      <c r="W66" s="432"/>
      <c r="X66" s="432"/>
      <c r="Y66" s="432"/>
      <c r="Z66" s="432"/>
      <c r="AA66" s="432"/>
      <c r="AB66" s="68"/>
      <c r="AC66" s="68"/>
      <c r="AD66" s="68"/>
      <c r="AE66" s="68"/>
      <c r="AF66" s="68"/>
      <c r="AG66" s="68"/>
      <c r="AH66" s="430"/>
      <c r="AI66" s="430"/>
      <c r="AJ66" s="430"/>
      <c r="AK66" s="430"/>
      <c r="AL66" s="430"/>
      <c r="AM66" s="430"/>
      <c r="AN66" s="67"/>
      <c r="AO66" s="67"/>
      <c r="AP66" s="67"/>
      <c r="AQ66" s="67"/>
      <c r="AR66" s="432"/>
      <c r="AS66" s="432"/>
      <c r="AT66" s="432"/>
      <c r="AU66" s="432"/>
      <c r="AV66" s="432"/>
      <c r="AW66" s="432"/>
    </row>
    <row r="67" spans="2:50" ht="11.25" customHeight="1" x14ac:dyDescent="0.15">
      <c r="B67" s="427" t="s">
        <v>71</v>
      </c>
      <c r="C67" s="427"/>
      <c r="D67" s="428" t="s">
        <v>70</v>
      </c>
      <c r="E67" s="429"/>
      <c r="F67" s="429"/>
      <c r="G67" s="429"/>
      <c r="H67" s="429"/>
      <c r="I67" s="430" t="str">
        <f>C12</f>
        <v>倉賀野FC</v>
      </c>
      <c r="J67" s="430"/>
      <c r="K67" s="430"/>
      <c r="L67" s="430"/>
      <c r="M67" s="430"/>
      <c r="N67" s="430"/>
      <c r="O67" s="431">
        <v>0</v>
      </c>
      <c r="P67" s="431"/>
      <c r="Q67" s="431"/>
      <c r="R67" s="70"/>
      <c r="S67" s="431">
        <v>12</v>
      </c>
      <c r="T67" s="431"/>
      <c r="U67" s="431"/>
      <c r="V67" s="432" t="str">
        <f>C14</f>
        <v>中央</v>
      </c>
      <c r="W67" s="432"/>
      <c r="X67" s="432"/>
      <c r="Y67" s="432"/>
      <c r="Z67" s="432"/>
      <c r="AA67" s="432"/>
      <c r="AB67" s="68"/>
      <c r="AC67" s="68"/>
      <c r="AD67" s="68"/>
      <c r="AE67" s="68"/>
      <c r="AF67" s="68"/>
      <c r="AG67" s="68"/>
      <c r="AH67" s="430" t="str">
        <f>C16</f>
        <v>堤ヶ岡SC</v>
      </c>
      <c r="AI67" s="430"/>
      <c r="AJ67" s="430"/>
      <c r="AK67" s="430"/>
      <c r="AL67" s="430"/>
      <c r="AM67" s="430"/>
      <c r="AN67" s="67"/>
      <c r="AO67" s="67"/>
      <c r="AP67" s="67"/>
      <c r="AQ67" s="67"/>
      <c r="AR67" s="430" t="str">
        <f>C8</f>
        <v>FC長野</v>
      </c>
      <c r="AS67" s="430"/>
      <c r="AT67" s="430"/>
      <c r="AU67" s="430"/>
      <c r="AV67" s="430"/>
      <c r="AW67" s="430"/>
    </row>
    <row r="68" spans="2:50" ht="11.25" customHeight="1" x14ac:dyDescent="0.15">
      <c r="B68" s="427"/>
      <c r="C68" s="427"/>
      <c r="D68" s="429"/>
      <c r="E68" s="429"/>
      <c r="F68" s="429"/>
      <c r="G68" s="429"/>
      <c r="H68" s="429"/>
      <c r="I68" s="430"/>
      <c r="J68" s="430"/>
      <c r="K68" s="430"/>
      <c r="L68" s="430"/>
      <c r="M68" s="430"/>
      <c r="N68" s="430"/>
      <c r="O68" s="431"/>
      <c r="P68" s="431"/>
      <c r="Q68" s="431"/>
      <c r="R68" s="69"/>
      <c r="S68" s="431"/>
      <c r="T68" s="431"/>
      <c r="U68" s="431"/>
      <c r="V68" s="432"/>
      <c r="W68" s="432"/>
      <c r="X68" s="432"/>
      <c r="Y68" s="432"/>
      <c r="Z68" s="432"/>
      <c r="AA68" s="432"/>
      <c r="AB68" s="68"/>
      <c r="AC68" s="68"/>
      <c r="AD68" s="68"/>
      <c r="AE68" s="68"/>
      <c r="AF68" s="68"/>
      <c r="AG68" s="68"/>
      <c r="AH68" s="430"/>
      <c r="AI68" s="430"/>
      <c r="AJ68" s="430"/>
      <c r="AK68" s="430"/>
      <c r="AL68" s="430"/>
      <c r="AM68" s="430"/>
      <c r="AN68" s="67"/>
      <c r="AO68" s="67"/>
      <c r="AP68" s="67"/>
      <c r="AQ68" s="67"/>
      <c r="AR68" s="430"/>
      <c r="AS68" s="430"/>
      <c r="AT68" s="430"/>
      <c r="AU68" s="430"/>
      <c r="AV68" s="430"/>
      <c r="AW68" s="430"/>
    </row>
    <row r="69" spans="2:50" ht="11.25" customHeight="1" x14ac:dyDescent="0.15">
      <c r="B69" s="427" t="s">
        <v>69</v>
      </c>
      <c r="C69" s="427"/>
      <c r="D69" s="428" t="s">
        <v>68</v>
      </c>
      <c r="E69" s="429"/>
      <c r="F69" s="429"/>
      <c r="G69" s="429"/>
      <c r="H69" s="429"/>
      <c r="I69" s="430" t="str">
        <f>C8</f>
        <v>FC長野</v>
      </c>
      <c r="J69" s="430"/>
      <c r="K69" s="430"/>
      <c r="L69" s="430"/>
      <c r="M69" s="430"/>
      <c r="N69" s="430"/>
      <c r="O69" s="431">
        <v>4</v>
      </c>
      <c r="P69" s="431"/>
      <c r="Q69" s="431"/>
      <c r="R69" s="70"/>
      <c r="S69" s="431">
        <v>1</v>
      </c>
      <c r="T69" s="431"/>
      <c r="U69" s="431"/>
      <c r="V69" s="432" t="str">
        <f>C10</f>
        <v>中居KC</v>
      </c>
      <c r="W69" s="432"/>
      <c r="X69" s="432"/>
      <c r="Y69" s="432"/>
      <c r="Z69" s="432"/>
      <c r="AA69" s="432"/>
      <c r="AB69" s="68"/>
      <c r="AC69" s="68"/>
      <c r="AD69" s="68"/>
      <c r="AE69" s="68"/>
      <c r="AF69" s="68"/>
      <c r="AG69" s="68"/>
      <c r="AH69" s="432" t="str">
        <f>C12</f>
        <v>倉賀野FC</v>
      </c>
      <c r="AI69" s="432"/>
      <c r="AJ69" s="432"/>
      <c r="AK69" s="432"/>
      <c r="AL69" s="432"/>
      <c r="AM69" s="432"/>
      <c r="AN69" s="67"/>
      <c r="AO69" s="67"/>
      <c r="AP69" s="67"/>
      <c r="AQ69" s="67"/>
      <c r="AR69" s="432" t="str">
        <f>C14</f>
        <v>中央</v>
      </c>
      <c r="AS69" s="432"/>
      <c r="AT69" s="432"/>
      <c r="AU69" s="432"/>
      <c r="AV69" s="432"/>
      <c r="AW69" s="432"/>
    </row>
    <row r="70" spans="2:50" ht="11.25" customHeight="1" x14ac:dyDescent="0.15">
      <c r="B70" s="427"/>
      <c r="C70" s="427"/>
      <c r="D70" s="429"/>
      <c r="E70" s="429"/>
      <c r="F70" s="429"/>
      <c r="G70" s="429"/>
      <c r="H70" s="429"/>
      <c r="I70" s="430"/>
      <c r="J70" s="430"/>
      <c r="K70" s="430"/>
      <c r="L70" s="430"/>
      <c r="M70" s="430"/>
      <c r="N70" s="430"/>
      <c r="O70" s="431"/>
      <c r="P70" s="431"/>
      <c r="Q70" s="431"/>
      <c r="R70" s="69"/>
      <c r="S70" s="431"/>
      <c r="T70" s="431"/>
      <c r="U70" s="431"/>
      <c r="V70" s="432"/>
      <c r="W70" s="432"/>
      <c r="X70" s="432"/>
      <c r="Y70" s="432"/>
      <c r="Z70" s="432"/>
      <c r="AA70" s="432"/>
      <c r="AB70" s="68"/>
      <c r="AC70" s="68"/>
      <c r="AD70" s="68"/>
      <c r="AE70" s="68"/>
      <c r="AF70" s="68"/>
      <c r="AG70" s="68"/>
      <c r="AH70" s="432"/>
      <c r="AI70" s="432"/>
      <c r="AJ70" s="432"/>
      <c r="AK70" s="432"/>
      <c r="AL70" s="432"/>
      <c r="AM70" s="432"/>
      <c r="AN70" s="67"/>
      <c r="AO70" s="67"/>
      <c r="AP70" s="67"/>
      <c r="AQ70" s="67"/>
      <c r="AR70" s="432"/>
      <c r="AS70" s="432"/>
      <c r="AT70" s="432"/>
      <c r="AU70" s="432"/>
      <c r="AV70" s="432"/>
      <c r="AW70" s="432"/>
    </row>
    <row r="71" spans="2:50" ht="11.25" customHeight="1" x14ac:dyDescent="0.15">
      <c r="B71" s="427"/>
      <c r="C71" s="427"/>
      <c r="D71" s="428"/>
      <c r="E71" s="429"/>
      <c r="F71" s="429"/>
      <c r="G71" s="429"/>
      <c r="H71" s="429"/>
      <c r="I71" s="435"/>
      <c r="J71" s="430"/>
      <c r="K71" s="430"/>
      <c r="L71" s="430"/>
      <c r="M71" s="430"/>
      <c r="N71" s="436"/>
      <c r="O71" s="440"/>
      <c r="P71" s="441"/>
      <c r="Q71" s="442"/>
      <c r="R71" s="69"/>
      <c r="S71" s="440"/>
      <c r="T71" s="441"/>
      <c r="U71" s="442"/>
      <c r="V71" s="458"/>
      <c r="W71" s="432"/>
      <c r="X71" s="432"/>
      <c r="Y71" s="432"/>
      <c r="Z71" s="432"/>
      <c r="AA71" s="459"/>
      <c r="AB71" s="68"/>
      <c r="AC71" s="68"/>
      <c r="AD71" s="68"/>
      <c r="AE71" s="68"/>
      <c r="AF71" s="68"/>
      <c r="AG71" s="68"/>
      <c r="AH71" s="458"/>
      <c r="AI71" s="432"/>
      <c r="AJ71" s="432"/>
      <c r="AK71" s="432"/>
      <c r="AL71" s="432"/>
      <c r="AM71" s="459"/>
      <c r="AN71" s="67"/>
      <c r="AO71" s="67"/>
      <c r="AP71" s="67"/>
      <c r="AQ71" s="67"/>
      <c r="AR71" s="458"/>
      <c r="AS71" s="432"/>
      <c r="AT71" s="432"/>
      <c r="AU71" s="432"/>
      <c r="AV71" s="432"/>
      <c r="AW71" s="459"/>
      <c r="AX71" s="66"/>
    </row>
    <row r="72" spans="2:50" ht="11.25" customHeight="1" x14ac:dyDescent="0.15">
      <c r="B72" s="427"/>
      <c r="C72" s="427"/>
      <c r="D72" s="429"/>
      <c r="E72" s="429"/>
      <c r="F72" s="429"/>
      <c r="G72" s="429"/>
      <c r="H72" s="429"/>
      <c r="I72" s="437"/>
      <c r="J72" s="438"/>
      <c r="K72" s="438"/>
      <c r="L72" s="438"/>
      <c r="M72" s="438"/>
      <c r="N72" s="439"/>
      <c r="O72" s="443"/>
      <c r="P72" s="444"/>
      <c r="Q72" s="445"/>
      <c r="R72" s="69"/>
      <c r="S72" s="443"/>
      <c r="T72" s="444"/>
      <c r="U72" s="445"/>
      <c r="V72" s="455"/>
      <c r="W72" s="456"/>
      <c r="X72" s="456"/>
      <c r="Y72" s="456"/>
      <c r="Z72" s="456"/>
      <c r="AA72" s="457"/>
      <c r="AB72" s="68"/>
      <c r="AC72" s="68"/>
      <c r="AD72" s="68"/>
      <c r="AE72" s="68"/>
      <c r="AF72" s="68"/>
      <c r="AG72" s="68"/>
      <c r="AH72" s="455"/>
      <c r="AI72" s="456"/>
      <c r="AJ72" s="456"/>
      <c r="AK72" s="456"/>
      <c r="AL72" s="456"/>
      <c r="AM72" s="457"/>
      <c r="AN72" s="67"/>
      <c r="AO72" s="67"/>
      <c r="AP72" s="67"/>
      <c r="AQ72" s="67"/>
      <c r="AR72" s="455"/>
      <c r="AS72" s="456"/>
      <c r="AT72" s="456"/>
      <c r="AU72" s="456"/>
      <c r="AV72" s="456"/>
      <c r="AW72" s="457"/>
      <c r="AX72" s="66"/>
    </row>
    <row r="73" spans="2:50" ht="11.25" customHeight="1" x14ac:dyDescent="0.15">
      <c r="B73" s="427"/>
      <c r="C73" s="427"/>
      <c r="D73" s="428"/>
      <c r="E73" s="429"/>
      <c r="F73" s="429"/>
      <c r="G73" s="429"/>
      <c r="H73" s="429"/>
      <c r="I73" s="446"/>
      <c r="J73" s="447"/>
      <c r="K73" s="447"/>
      <c r="L73" s="447"/>
      <c r="M73" s="447"/>
      <c r="N73" s="448"/>
      <c r="O73" s="449"/>
      <c r="P73" s="450"/>
      <c r="Q73" s="451"/>
      <c r="R73" s="69"/>
      <c r="S73" s="449"/>
      <c r="T73" s="450"/>
      <c r="U73" s="451"/>
      <c r="V73" s="452">
        <f>C18</f>
        <v>0</v>
      </c>
      <c r="W73" s="453"/>
      <c r="X73" s="453"/>
      <c r="Y73" s="453"/>
      <c r="Z73" s="453"/>
      <c r="AA73" s="454"/>
      <c r="AB73" s="68"/>
      <c r="AC73" s="68"/>
      <c r="AD73" s="68"/>
      <c r="AE73" s="68"/>
      <c r="AF73" s="68"/>
      <c r="AG73" s="68"/>
      <c r="AH73" s="446"/>
      <c r="AI73" s="447"/>
      <c r="AJ73" s="447"/>
      <c r="AK73" s="447"/>
      <c r="AL73" s="447"/>
      <c r="AM73" s="448"/>
      <c r="AN73" s="67"/>
      <c r="AO73" s="67"/>
      <c r="AP73" s="67"/>
      <c r="AQ73" s="67"/>
      <c r="AR73" s="446"/>
      <c r="AS73" s="447"/>
      <c r="AT73" s="447"/>
      <c r="AU73" s="447"/>
      <c r="AV73" s="447"/>
      <c r="AW73" s="448"/>
      <c r="AX73" s="66"/>
    </row>
    <row r="74" spans="2:50" ht="11.25" customHeight="1" x14ac:dyDescent="0.15">
      <c r="B74" s="427"/>
      <c r="C74" s="427"/>
      <c r="D74" s="429"/>
      <c r="E74" s="429"/>
      <c r="F74" s="429"/>
      <c r="G74" s="429"/>
      <c r="H74" s="429"/>
      <c r="I74" s="437"/>
      <c r="J74" s="438"/>
      <c r="K74" s="438"/>
      <c r="L74" s="438"/>
      <c r="M74" s="438"/>
      <c r="N74" s="439"/>
      <c r="O74" s="443"/>
      <c r="P74" s="444"/>
      <c r="Q74" s="445"/>
      <c r="R74" s="69"/>
      <c r="S74" s="443"/>
      <c r="T74" s="444"/>
      <c r="U74" s="445"/>
      <c r="V74" s="455"/>
      <c r="W74" s="456"/>
      <c r="X74" s="456"/>
      <c r="Y74" s="456"/>
      <c r="Z74" s="456"/>
      <c r="AA74" s="457"/>
      <c r="AB74" s="68"/>
      <c r="AC74" s="68"/>
      <c r="AD74" s="68"/>
      <c r="AE74" s="68"/>
      <c r="AF74" s="68"/>
      <c r="AG74" s="68"/>
      <c r="AH74" s="437"/>
      <c r="AI74" s="438"/>
      <c r="AJ74" s="438"/>
      <c r="AK74" s="438"/>
      <c r="AL74" s="438"/>
      <c r="AM74" s="439"/>
      <c r="AN74" s="67"/>
      <c r="AO74" s="67"/>
      <c r="AP74" s="67"/>
      <c r="AQ74" s="67"/>
      <c r="AR74" s="437"/>
      <c r="AS74" s="438"/>
      <c r="AT74" s="438"/>
      <c r="AU74" s="438"/>
      <c r="AV74" s="438"/>
      <c r="AW74" s="439"/>
      <c r="AX74" s="66"/>
    </row>
    <row r="75" spans="2:50" ht="9" customHeight="1" x14ac:dyDescent="0.15">
      <c r="B75" s="61"/>
      <c r="C75" s="63"/>
      <c r="D75" s="63"/>
      <c r="E75" s="63"/>
      <c r="F75" s="63"/>
      <c r="G75" s="63"/>
      <c r="H75" s="63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5"/>
      <c r="AS75" s="65"/>
      <c r="AT75" s="65"/>
      <c r="AU75" s="65"/>
      <c r="AV75" s="65"/>
      <c r="AX75" s="64" t="s">
        <v>67</v>
      </c>
    </row>
    <row r="76" spans="2:50" ht="9" customHeight="1" x14ac:dyDescent="0.15">
      <c r="B76" s="61"/>
      <c r="C76" s="63"/>
      <c r="D76" s="63"/>
      <c r="E76" s="63"/>
      <c r="F76" s="63"/>
      <c r="G76" s="63"/>
      <c r="H76" s="63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2"/>
      <c r="AS76" s="61"/>
      <c r="AT76" s="61"/>
      <c r="AU76" s="61"/>
      <c r="AV76" s="61"/>
      <c r="AW76" s="61"/>
    </row>
    <row r="77" spans="2:50" ht="21.75" customHeight="1" x14ac:dyDescent="0.15">
      <c r="B77" s="61"/>
      <c r="C77" s="61"/>
      <c r="D77" s="61" t="s">
        <v>66</v>
      </c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2"/>
      <c r="AS77" s="61"/>
      <c r="AT77" s="61"/>
      <c r="AU77" s="61"/>
      <c r="AV77" s="61"/>
      <c r="AW77" s="61"/>
    </row>
    <row r="78" spans="2:50" ht="9" customHeight="1" x14ac:dyDescent="0.15">
      <c r="B78" s="61"/>
      <c r="C78" s="61"/>
      <c r="D78" s="61"/>
      <c r="E78" s="61"/>
      <c r="F78" s="61"/>
      <c r="G78" s="61"/>
      <c r="H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2"/>
      <c r="AS78" s="61"/>
      <c r="AT78" s="61"/>
      <c r="AU78" s="61"/>
      <c r="AV78" s="61"/>
      <c r="AW78" s="61"/>
    </row>
    <row r="79" spans="2:50" ht="9" customHeight="1" x14ac:dyDescent="0.15">
      <c r="B79" s="61"/>
      <c r="C79" s="61"/>
      <c r="D79" s="61"/>
      <c r="E79" s="61"/>
      <c r="F79" s="61"/>
      <c r="G79" s="61"/>
      <c r="H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2"/>
      <c r="AS79" s="61"/>
      <c r="AT79" s="61"/>
      <c r="AU79" s="61"/>
      <c r="AV79" s="61"/>
      <c r="AW79" s="61"/>
    </row>
    <row r="80" spans="2:50" ht="9" customHeight="1" x14ac:dyDescent="0.15">
      <c r="AR80" s="60"/>
    </row>
  </sheetData>
  <mergeCells count="420">
    <mergeCell ref="B73:C74"/>
    <mergeCell ref="D73:H74"/>
    <mergeCell ref="I73:N74"/>
    <mergeCell ref="O73:Q74"/>
    <mergeCell ref="S73:U74"/>
    <mergeCell ref="V73:AA74"/>
    <mergeCell ref="AH73:AM74"/>
    <mergeCell ref="AR73:AW74"/>
    <mergeCell ref="B69:C70"/>
    <mergeCell ref="D69:H70"/>
    <mergeCell ref="I69:N70"/>
    <mergeCell ref="O69:Q70"/>
    <mergeCell ref="S69:U70"/>
    <mergeCell ref="V69:AA70"/>
    <mergeCell ref="AH69:AM70"/>
    <mergeCell ref="AR69:AW70"/>
    <mergeCell ref="B71:C72"/>
    <mergeCell ref="D71:H72"/>
    <mergeCell ref="I71:N72"/>
    <mergeCell ref="O71:Q72"/>
    <mergeCell ref="S71:U72"/>
    <mergeCell ref="V71:AA72"/>
    <mergeCell ref="AH71:AM72"/>
    <mergeCell ref="AR71:AW72"/>
    <mergeCell ref="B65:C66"/>
    <mergeCell ref="D65:H66"/>
    <mergeCell ref="I65:N66"/>
    <mergeCell ref="O65:Q66"/>
    <mergeCell ref="S65:U66"/>
    <mergeCell ref="V65:AA66"/>
    <mergeCell ref="AH65:AM66"/>
    <mergeCell ref="AR65:AW66"/>
    <mergeCell ref="B67:C68"/>
    <mergeCell ref="D67:H68"/>
    <mergeCell ref="I67:N68"/>
    <mergeCell ref="O67:Q68"/>
    <mergeCell ref="S67:U68"/>
    <mergeCell ref="V67:AA68"/>
    <mergeCell ref="AH67:AM68"/>
    <mergeCell ref="AR67:AW68"/>
    <mergeCell ref="V61:AA62"/>
    <mergeCell ref="AH61:AM62"/>
    <mergeCell ref="AR61:AW62"/>
    <mergeCell ref="B63:C64"/>
    <mergeCell ref="D63:H64"/>
    <mergeCell ref="I63:N64"/>
    <mergeCell ref="O63:Q64"/>
    <mergeCell ref="S63:U64"/>
    <mergeCell ref="V63:AA64"/>
    <mergeCell ref="AH63:AM64"/>
    <mergeCell ref="AR63:AW64"/>
    <mergeCell ref="V55:AA56"/>
    <mergeCell ref="AH55:AM56"/>
    <mergeCell ref="AR55:AW56"/>
    <mergeCell ref="B57:C58"/>
    <mergeCell ref="D57:H58"/>
    <mergeCell ref="I57:N58"/>
    <mergeCell ref="O57:Q58"/>
    <mergeCell ref="S57:U58"/>
    <mergeCell ref="V57:AA58"/>
    <mergeCell ref="AH57:AM58"/>
    <mergeCell ref="AR57:AW58"/>
    <mergeCell ref="C59:M60"/>
    <mergeCell ref="B61:C62"/>
    <mergeCell ref="D61:H62"/>
    <mergeCell ref="I61:N62"/>
    <mergeCell ref="O61:Q62"/>
    <mergeCell ref="S61:U62"/>
    <mergeCell ref="B51:C52"/>
    <mergeCell ref="D51:H52"/>
    <mergeCell ref="I51:N52"/>
    <mergeCell ref="O51:Q52"/>
    <mergeCell ref="S51:U52"/>
    <mergeCell ref="B55:C56"/>
    <mergeCell ref="D55:H56"/>
    <mergeCell ref="I55:N56"/>
    <mergeCell ref="O55:Q56"/>
    <mergeCell ref="S55:U56"/>
    <mergeCell ref="V51:AA52"/>
    <mergeCell ref="AH51:AM52"/>
    <mergeCell ref="AR51:AW52"/>
    <mergeCell ref="B53:C54"/>
    <mergeCell ref="D53:H54"/>
    <mergeCell ref="I53:N54"/>
    <mergeCell ref="O53:Q54"/>
    <mergeCell ref="S53:U54"/>
    <mergeCell ref="V53:AA54"/>
    <mergeCell ref="AH53:AM54"/>
    <mergeCell ref="AR53:AW54"/>
    <mergeCell ref="B47:C48"/>
    <mergeCell ref="D47:H48"/>
    <mergeCell ref="I47:N48"/>
    <mergeCell ref="O47:Q48"/>
    <mergeCell ref="S47:U48"/>
    <mergeCell ref="V47:AA48"/>
    <mergeCell ref="AH47:AM48"/>
    <mergeCell ref="AR47:AW48"/>
    <mergeCell ref="B49:C50"/>
    <mergeCell ref="D49:H50"/>
    <mergeCell ref="I49:N50"/>
    <mergeCell ref="O49:Q50"/>
    <mergeCell ref="S49:U50"/>
    <mergeCell ref="V49:AA50"/>
    <mergeCell ref="AH49:AM50"/>
    <mergeCell ref="AR49:AW50"/>
    <mergeCell ref="H39:BA40"/>
    <mergeCell ref="AH41:AW42"/>
    <mergeCell ref="C43:M44"/>
    <mergeCell ref="AH43:AM44"/>
    <mergeCell ref="AR43:AW44"/>
    <mergeCell ref="B45:C46"/>
    <mergeCell ref="D45:H46"/>
    <mergeCell ref="I45:N46"/>
    <mergeCell ref="O45:Q46"/>
    <mergeCell ref="S45:U46"/>
    <mergeCell ref="V45:AA46"/>
    <mergeCell ref="AH45:AM46"/>
    <mergeCell ref="AR45:AW46"/>
    <mergeCell ref="B31:D38"/>
    <mergeCell ref="E31:G38"/>
    <mergeCell ref="H31:BA32"/>
    <mergeCell ref="BI31:BI32"/>
    <mergeCell ref="BJ31:BJ32"/>
    <mergeCell ref="BK31:BK32"/>
    <mergeCell ref="H35:BA36"/>
    <mergeCell ref="H37:BA38"/>
    <mergeCell ref="BD29:BD30"/>
    <mergeCell ref="BL31:BL32"/>
    <mergeCell ref="H33:BA34"/>
    <mergeCell ref="BH33:BH34"/>
    <mergeCell ref="BI33:BI34"/>
    <mergeCell ref="BJ33:BJ34"/>
    <mergeCell ref="BK33:BK34"/>
    <mergeCell ref="BI29:BI30"/>
    <mergeCell ref="AA25:AC26"/>
    <mergeCell ref="AD25:AF26"/>
    <mergeCell ref="BJ29:BJ30"/>
    <mergeCell ref="BK29:BK30"/>
    <mergeCell ref="BL29:BL30"/>
    <mergeCell ref="AG29:AH30"/>
    <mergeCell ref="AJ29:AK30"/>
    <mergeCell ref="AL29:AM30"/>
    <mergeCell ref="AO29:AP30"/>
    <mergeCell ref="BI26:BI28"/>
    <mergeCell ref="BF26:BF28"/>
    <mergeCell ref="AQ27:AQ28"/>
    <mergeCell ref="BE29:BE30"/>
    <mergeCell ref="BF29:BF30"/>
    <mergeCell ref="AQ29:BB30"/>
    <mergeCell ref="BD26:BD28"/>
    <mergeCell ref="BE26:BE28"/>
    <mergeCell ref="B26:D28"/>
    <mergeCell ref="R29:S30"/>
    <mergeCell ref="U29:V30"/>
    <mergeCell ref="W29:X30"/>
    <mergeCell ref="Z29:AA30"/>
    <mergeCell ref="AB29:AC30"/>
    <mergeCell ref="AE29:AF30"/>
    <mergeCell ref="AM27:AO28"/>
    <mergeCell ref="AP27:AP28"/>
    <mergeCell ref="B29:G30"/>
    <mergeCell ref="H29:I30"/>
    <mergeCell ref="K29:L30"/>
    <mergeCell ref="M29:N30"/>
    <mergeCell ref="P29:Q30"/>
    <mergeCell ref="AA27:AC28"/>
    <mergeCell ref="AD27:AF28"/>
    <mergeCell ref="AG27:AI28"/>
    <mergeCell ref="AJ27:AL28"/>
    <mergeCell ref="AS27:BA28"/>
    <mergeCell ref="BJ26:BJ28"/>
    <mergeCell ref="BK26:BK28"/>
    <mergeCell ref="BL26:BL28"/>
    <mergeCell ref="E27:G28"/>
    <mergeCell ref="H27:Q28"/>
    <mergeCell ref="R27:T28"/>
    <mergeCell ref="U27:W28"/>
    <mergeCell ref="X27:Z28"/>
    <mergeCell ref="AG25:AI26"/>
    <mergeCell ref="AJ25:AL26"/>
    <mergeCell ref="AJ23:AL24"/>
    <mergeCell ref="AM23:AO24"/>
    <mergeCell ref="E25:G26"/>
    <mergeCell ref="H25:Q26"/>
    <mergeCell ref="R25:T26"/>
    <mergeCell ref="U25:W26"/>
    <mergeCell ref="X25:Z26"/>
    <mergeCell ref="AM25:AO26"/>
    <mergeCell ref="AR27:AR28"/>
    <mergeCell ref="B23:D25"/>
    <mergeCell ref="E23:G24"/>
    <mergeCell ref="H23:Q24"/>
    <mergeCell ref="R23:T24"/>
    <mergeCell ref="U23:W24"/>
    <mergeCell ref="X23:Z24"/>
    <mergeCell ref="AA23:AC24"/>
    <mergeCell ref="AD23:AF24"/>
    <mergeCell ref="AG23:AI24"/>
    <mergeCell ref="AS20:AT21"/>
    <mergeCell ref="AU20:AV21"/>
    <mergeCell ref="AW20:AY21"/>
    <mergeCell ref="AZ20:BA21"/>
    <mergeCell ref="BB20:BB21"/>
    <mergeCell ref="BD20:BD21"/>
    <mergeCell ref="BE20:BE21"/>
    <mergeCell ref="BF20:BF21"/>
    <mergeCell ref="H22:L22"/>
    <mergeCell ref="M22:Q22"/>
    <mergeCell ref="R22:V22"/>
    <mergeCell ref="W22:AA22"/>
    <mergeCell ref="AB22:AF22"/>
    <mergeCell ref="AG22:AK22"/>
    <mergeCell ref="AL22:AP22"/>
    <mergeCell ref="AQ22:BA22"/>
    <mergeCell ref="BI20:BI21"/>
    <mergeCell ref="BJ20:BJ21"/>
    <mergeCell ref="BK20:BK21"/>
    <mergeCell ref="BB18:BB19"/>
    <mergeCell ref="BD18:BD19"/>
    <mergeCell ref="BE18:BE19"/>
    <mergeCell ref="BF18:BF19"/>
    <mergeCell ref="BI18:BI19"/>
    <mergeCell ref="BJ18:BJ19"/>
    <mergeCell ref="BK18:BK19"/>
    <mergeCell ref="B20:B21"/>
    <mergeCell ref="C20:G21"/>
    <mergeCell ref="H20:I21"/>
    <mergeCell ref="K20:L21"/>
    <mergeCell ref="M20:N21"/>
    <mergeCell ref="P20:Q21"/>
    <mergeCell ref="R20:S21"/>
    <mergeCell ref="U20:V21"/>
    <mergeCell ref="W20:X21"/>
    <mergeCell ref="BB16:BB17"/>
    <mergeCell ref="BD16:BD17"/>
    <mergeCell ref="BE16:BE17"/>
    <mergeCell ref="U16:V17"/>
    <mergeCell ref="W16:X17"/>
    <mergeCell ref="AS18:AT19"/>
    <mergeCell ref="AU18:AV19"/>
    <mergeCell ref="Z20:AA21"/>
    <mergeCell ref="AB20:AC21"/>
    <mergeCell ref="AE20:AF21"/>
    <mergeCell ref="AG20:AH21"/>
    <mergeCell ref="AJ20:AK21"/>
    <mergeCell ref="AL20:AP21"/>
    <mergeCell ref="AW18:AY19"/>
    <mergeCell ref="AZ18:BA19"/>
    <mergeCell ref="W18:X19"/>
    <mergeCell ref="Z18:AA19"/>
    <mergeCell ref="AB18:AC19"/>
    <mergeCell ref="AE18:AF19"/>
    <mergeCell ref="AG18:AK19"/>
    <mergeCell ref="AL18:AM19"/>
    <mergeCell ref="AO18:AP19"/>
    <mergeCell ref="AQ18:AR19"/>
    <mergeCell ref="AQ20:AR21"/>
    <mergeCell ref="AL16:AM17"/>
    <mergeCell ref="AO16:AP17"/>
    <mergeCell ref="AQ16:AR17"/>
    <mergeCell ref="AS16:AT17"/>
    <mergeCell ref="AU16:AV17"/>
    <mergeCell ref="AW16:AY17"/>
    <mergeCell ref="R18:S19"/>
    <mergeCell ref="U18:V19"/>
    <mergeCell ref="AZ16:BA17"/>
    <mergeCell ref="BJ16:BJ17"/>
    <mergeCell ref="BK16:BK17"/>
    <mergeCell ref="B18:B19"/>
    <mergeCell ref="C18:G19"/>
    <mergeCell ref="H18:I19"/>
    <mergeCell ref="K18:L19"/>
    <mergeCell ref="M18:N19"/>
    <mergeCell ref="P18:Q19"/>
    <mergeCell ref="BK14:BK15"/>
    <mergeCell ref="B16:B17"/>
    <mergeCell ref="C16:G17"/>
    <mergeCell ref="H16:I17"/>
    <mergeCell ref="K16:L17"/>
    <mergeCell ref="M16:N17"/>
    <mergeCell ref="P16:Q17"/>
    <mergeCell ref="R16:S17"/>
    <mergeCell ref="AW14:AY15"/>
    <mergeCell ref="AZ14:BA15"/>
    <mergeCell ref="Z16:AA17"/>
    <mergeCell ref="AB16:AF17"/>
    <mergeCell ref="AG16:AH17"/>
    <mergeCell ref="AJ16:AK17"/>
    <mergeCell ref="BF16:BF17"/>
    <mergeCell ref="BI16:BI17"/>
    <mergeCell ref="B14:B15"/>
    <mergeCell ref="C14:G15"/>
    <mergeCell ref="H14:I15"/>
    <mergeCell ref="K14:L15"/>
    <mergeCell ref="M14:N15"/>
    <mergeCell ref="P14:Q15"/>
    <mergeCell ref="AS14:AT15"/>
    <mergeCell ref="AU14:AV15"/>
    <mergeCell ref="R14:S15"/>
    <mergeCell ref="U14:V15"/>
    <mergeCell ref="W14:AA15"/>
    <mergeCell ref="AB14:AC15"/>
    <mergeCell ref="AE14:AF15"/>
    <mergeCell ref="AG14:AH15"/>
    <mergeCell ref="AJ14:AK15"/>
    <mergeCell ref="AL14:AM15"/>
    <mergeCell ref="AO14:AP15"/>
    <mergeCell ref="AQ14:AR15"/>
    <mergeCell ref="BJ10:BJ11"/>
    <mergeCell ref="AO10:AP11"/>
    <mergeCell ref="AQ10:AR11"/>
    <mergeCell ref="BD12:BD13"/>
    <mergeCell ref="BE12:BE13"/>
    <mergeCell ref="BF12:BF13"/>
    <mergeCell ref="BI12:BI13"/>
    <mergeCell ref="BJ12:BJ13"/>
    <mergeCell ref="BI14:BI15"/>
    <mergeCell ref="BJ14:BJ15"/>
    <mergeCell ref="BB14:BB15"/>
    <mergeCell ref="BD14:BD15"/>
    <mergeCell ref="BE14:BE15"/>
    <mergeCell ref="BF14:BF15"/>
    <mergeCell ref="BD10:BD11"/>
    <mergeCell ref="BE10:BE11"/>
    <mergeCell ref="BF10:BF11"/>
    <mergeCell ref="BI10:BI11"/>
    <mergeCell ref="AO12:AP13"/>
    <mergeCell ref="BK10:BK11"/>
    <mergeCell ref="B12:B13"/>
    <mergeCell ref="C12:G13"/>
    <mergeCell ref="H12:I13"/>
    <mergeCell ref="K12:L13"/>
    <mergeCell ref="M12:N13"/>
    <mergeCell ref="P12:Q13"/>
    <mergeCell ref="R12:V13"/>
    <mergeCell ref="W12:X13"/>
    <mergeCell ref="AL10:AM11"/>
    <mergeCell ref="AB12:AC13"/>
    <mergeCell ref="AE12:AF13"/>
    <mergeCell ref="AG12:AH13"/>
    <mergeCell ref="AJ12:AK13"/>
    <mergeCell ref="AL12:AM13"/>
    <mergeCell ref="BK12:BK13"/>
    <mergeCell ref="AQ12:AR13"/>
    <mergeCell ref="AS12:AT13"/>
    <mergeCell ref="AU12:AV13"/>
    <mergeCell ref="AJ10:AK11"/>
    <mergeCell ref="AO8:AP9"/>
    <mergeCell ref="AQ8:AR9"/>
    <mergeCell ref="AS8:AT9"/>
    <mergeCell ref="AU8:AV9"/>
    <mergeCell ref="AW8:AY9"/>
    <mergeCell ref="AZ8:BA9"/>
    <mergeCell ref="Z12:AA13"/>
    <mergeCell ref="BB10:BB11"/>
    <mergeCell ref="AW12:AY13"/>
    <mergeCell ref="AZ12:BA13"/>
    <mergeCell ref="BB12:BB13"/>
    <mergeCell ref="BD8:BD9"/>
    <mergeCell ref="BE8:BE9"/>
    <mergeCell ref="BF8:BF9"/>
    <mergeCell ref="BI8:BI9"/>
    <mergeCell ref="BJ8:BJ9"/>
    <mergeCell ref="BK8:BK9"/>
    <mergeCell ref="BL8:BL9"/>
    <mergeCell ref="B10:B11"/>
    <mergeCell ref="C10:G11"/>
    <mergeCell ref="H10:I11"/>
    <mergeCell ref="K10:L11"/>
    <mergeCell ref="M10:Q11"/>
    <mergeCell ref="R10:S11"/>
    <mergeCell ref="U10:V11"/>
    <mergeCell ref="W10:X11"/>
    <mergeCell ref="AB8:AC9"/>
    <mergeCell ref="AS10:AT11"/>
    <mergeCell ref="AU10:AV11"/>
    <mergeCell ref="AW10:AY11"/>
    <mergeCell ref="AZ10:BA11"/>
    <mergeCell ref="Z10:AA11"/>
    <mergeCell ref="AB10:AC11"/>
    <mergeCell ref="AE10:AF11"/>
    <mergeCell ref="AG10:AH11"/>
    <mergeCell ref="AE8:AF9"/>
    <mergeCell ref="R8:S9"/>
    <mergeCell ref="U8:V9"/>
    <mergeCell ref="W8:X9"/>
    <mergeCell ref="Z8:AA9"/>
    <mergeCell ref="AQ5:AR7"/>
    <mergeCell ref="AS5:AT7"/>
    <mergeCell ref="AZ5:BA7"/>
    <mergeCell ref="BB5:BB7"/>
    <mergeCell ref="W5:AA7"/>
    <mergeCell ref="AB5:AF7"/>
    <mergeCell ref="AG5:AK7"/>
    <mergeCell ref="AL5:AP7"/>
    <mergeCell ref="AG8:AH9"/>
    <mergeCell ref="AJ8:AK9"/>
    <mergeCell ref="AL8:AM9"/>
    <mergeCell ref="BB8:BB9"/>
    <mergeCell ref="B8:B9"/>
    <mergeCell ref="C8:G9"/>
    <mergeCell ref="H8:L9"/>
    <mergeCell ref="M8:N9"/>
    <mergeCell ref="P8:Q9"/>
    <mergeCell ref="B5:D7"/>
    <mergeCell ref="E5:G7"/>
    <mergeCell ref="H5:L7"/>
    <mergeCell ref="M5:Q7"/>
    <mergeCell ref="K2:M3"/>
    <mergeCell ref="N2:O3"/>
    <mergeCell ref="Q2:AA3"/>
    <mergeCell ref="AB2:AE3"/>
    <mergeCell ref="AG2:AY3"/>
    <mergeCell ref="AU5:AV7"/>
    <mergeCell ref="AW5:AY7"/>
    <mergeCell ref="BF5:BF7"/>
    <mergeCell ref="BJ5:BJ7"/>
    <mergeCell ref="R5:V7"/>
    <mergeCell ref="BD5:BD7"/>
    <mergeCell ref="BE5:BE7"/>
  </mergeCells>
  <phoneticPr fontId="4"/>
  <conditionalFormatting sqref="O45:Q46">
    <cfRule type="expression" dxfId="111" priority="111" stopIfTrue="1">
      <formula>O45&gt;S45</formula>
    </cfRule>
    <cfRule type="expression" dxfId="110" priority="112" stopIfTrue="1">
      <formula>O45=S45</formula>
    </cfRule>
  </conditionalFormatting>
  <conditionalFormatting sqref="S45:U46">
    <cfRule type="expression" dxfId="109" priority="109" stopIfTrue="1">
      <formula>S45&gt;O45</formula>
    </cfRule>
    <cfRule type="expression" dxfId="108" priority="110" stopIfTrue="1">
      <formula>S45=O45</formula>
    </cfRule>
  </conditionalFormatting>
  <conditionalFormatting sqref="O45:Q46">
    <cfRule type="expression" dxfId="107" priority="107" stopIfTrue="1">
      <formula>O45&gt;S45</formula>
    </cfRule>
    <cfRule type="expression" dxfId="106" priority="108" stopIfTrue="1">
      <formula>O45=S45</formula>
    </cfRule>
  </conditionalFormatting>
  <conditionalFormatting sqref="S45:U46">
    <cfRule type="expression" dxfId="105" priority="105" stopIfTrue="1">
      <formula>S45&gt;O45</formula>
    </cfRule>
    <cfRule type="expression" dxfId="104" priority="106" stopIfTrue="1">
      <formula>S45=O45</formula>
    </cfRule>
  </conditionalFormatting>
  <conditionalFormatting sqref="O47:Q48">
    <cfRule type="expression" dxfId="103" priority="103" stopIfTrue="1">
      <formula>O47&gt;S47</formula>
    </cfRule>
    <cfRule type="expression" dxfId="102" priority="104" stopIfTrue="1">
      <formula>O47=S47</formula>
    </cfRule>
  </conditionalFormatting>
  <conditionalFormatting sqref="S47:U48">
    <cfRule type="expression" dxfId="101" priority="101" stopIfTrue="1">
      <formula>S47&gt;O47</formula>
    </cfRule>
    <cfRule type="expression" dxfId="100" priority="102" stopIfTrue="1">
      <formula>S47=O47</formula>
    </cfRule>
  </conditionalFormatting>
  <conditionalFormatting sqref="O47:Q48">
    <cfRule type="expression" dxfId="99" priority="99" stopIfTrue="1">
      <formula>O47&gt;S47</formula>
    </cfRule>
    <cfRule type="expression" dxfId="98" priority="100" stopIfTrue="1">
      <formula>O47=S47</formula>
    </cfRule>
  </conditionalFormatting>
  <conditionalFormatting sqref="S47:U48">
    <cfRule type="expression" dxfId="97" priority="97" stopIfTrue="1">
      <formula>S47&gt;O47</formula>
    </cfRule>
    <cfRule type="expression" dxfId="96" priority="98" stopIfTrue="1">
      <formula>S47=O47</formula>
    </cfRule>
  </conditionalFormatting>
  <conditionalFormatting sqref="O49:Q50">
    <cfRule type="expression" dxfId="95" priority="95" stopIfTrue="1">
      <formula>O49&gt;S49</formula>
    </cfRule>
    <cfRule type="expression" dxfId="94" priority="96" stopIfTrue="1">
      <formula>O49=S49</formula>
    </cfRule>
  </conditionalFormatting>
  <conditionalFormatting sqref="S49:U50">
    <cfRule type="expression" dxfId="93" priority="93" stopIfTrue="1">
      <formula>S49&gt;O49</formula>
    </cfRule>
    <cfRule type="expression" dxfId="92" priority="94" stopIfTrue="1">
      <formula>S49=O49</formula>
    </cfRule>
  </conditionalFormatting>
  <conditionalFormatting sqref="O49:Q50">
    <cfRule type="expression" dxfId="91" priority="91" stopIfTrue="1">
      <formula>O49&gt;S49</formula>
    </cfRule>
    <cfRule type="expression" dxfId="90" priority="92" stopIfTrue="1">
      <formula>O49=S49</formula>
    </cfRule>
  </conditionalFormatting>
  <conditionalFormatting sqref="S49:U50">
    <cfRule type="expression" dxfId="89" priority="89" stopIfTrue="1">
      <formula>S49&gt;O49</formula>
    </cfRule>
    <cfRule type="expression" dxfId="88" priority="90" stopIfTrue="1">
      <formula>S49=O49</formula>
    </cfRule>
  </conditionalFormatting>
  <conditionalFormatting sqref="O51:Q52">
    <cfRule type="expression" dxfId="87" priority="87" stopIfTrue="1">
      <formula>O51&gt;S51</formula>
    </cfRule>
    <cfRule type="expression" dxfId="86" priority="88" stopIfTrue="1">
      <formula>O51=S51</formula>
    </cfRule>
  </conditionalFormatting>
  <conditionalFormatting sqref="S51:U52">
    <cfRule type="expression" dxfId="85" priority="85" stopIfTrue="1">
      <formula>S51&gt;O51</formula>
    </cfRule>
    <cfRule type="expression" dxfId="84" priority="86" stopIfTrue="1">
      <formula>S51=O51</formula>
    </cfRule>
  </conditionalFormatting>
  <conditionalFormatting sqref="O51:Q52">
    <cfRule type="expression" dxfId="83" priority="83" stopIfTrue="1">
      <formula>O51&gt;S51</formula>
    </cfRule>
    <cfRule type="expression" dxfId="82" priority="84" stopIfTrue="1">
      <formula>O51=S51</formula>
    </cfRule>
  </conditionalFormatting>
  <conditionalFormatting sqref="S51:U52">
    <cfRule type="expression" dxfId="81" priority="81" stopIfTrue="1">
      <formula>S51&gt;O51</formula>
    </cfRule>
    <cfRule type="expression" dxfId="80" priority="82" stopIfTrue="1">
      <formula>S51=O51</formula>
    </cfRule>
  </conditionalFormatting>
  <conditionalFormatting sqref="O53:Q54">
    <cfRule type="expression" dxfId="79" priority="79" stopIfTrue="1">
      <formula>O53&gt;S53</formula>
    </cfRule>
    <cfRule type="expression" dxfId="78" priority="80" stopIfTrue="1">
      <formula>O53=S53</formula>
    </cfRule>
  </conditionalFormatting>
  <conditionalFormatting sqref="S53:U54">
    <cfRule type="expression" dxfId="77" priority="77" stopIfTrue="1">
      <formula>S53&gt;O53</formula>
    </cfRule>
    <cfRule type="expression" dxfId="76" priority="78" stopIfTrue="1">
      <formula>S53=O53</formula>
    </cfRule>
  </conditionalFormatting>
  <conditionalFormatting sqref="O53:Q54">
    <cfRule type="expression" dxfId="75" priority="75" stopIfTrue="1">
      <formula>O53&gt;S53</formula>
    </cfRule>
    <cfRule type="expression" dxfId="74" priority="76" stopIfTrue="1">
      <formula>O53=S53</formula>
    </cfRule>
  </conditionalFormatting>
  <conditionalFormatting sqref="S53:U54">
    <cfRule type="expression" dxfId="73" priority="73" stopIfTrue="1">
      <formula>S53&gt;O53</formula>
    </cfRule>
    <cfRule type="expression" dxfId="72" priority="74" stopIfTrue="1">
      <formula>S53=O53</formula>
    </cfRule>
  </conditionalFormatting>
  <conditionalFormatting sqref="O55:Q56">
    <cfRule type="expression" dxfId="71" priority="71" stopIfTrue="1">
      <formula>O55&gt;S55</formula>
    </cfRule>
    <cfRule type="expression" dxfId="70" priority="72" stopIfTrue="1">
      <formula>O55=S55</formula>
    </cfRule>
  </conditionalFormatting>
  <conditionalFormatting sqref="S55:U56">
    <cfRule type="expression" dxfId="69" priority="69" stopIfTrue="1">
      <formula>S55&gt;O55</formula>
    </cfRule>
    <cfRule type="expression" dxfId="68" priority="70" stopIfTrue="1">
      <formula>S55=O55</formula>
    </cfRule>
  </conditionalFormatting>
  <conditionalFormatting sqref="O55:Q56">
    <cfRule type="expression" dxfId="67" priority="67" stopIfTrue="1">
      <formula>O55&gt;S55</formula>
    </cfRule>
    <cfRule type="expression" dxfId="66" priority="68" stopIfTrue="1">
      <formula>O55=S55</formula>
    </cfRule>
  </conditionalFormatting>
  <conditionalFormatting sqref="S55:U56">
    <cfRule type="expression" dxfId="65" priority="65" stopIfTrue="1">
      <formula>S55&gt;O55</formula>
    </cfRule>
    <cfRule type="expression" dxfId="64" priority="66" stopIfTrue="1">
      <formula>S55=O55</formula>
    </cfRule>
  </conditionalFormatting>
  <conditionalFormatting sqref="O57:Q58">
    <cfRule type="expression" dxfId="63" priority="63" stopIfTrue="1">
      <formula>O57&gt;S57</formula>
    </cfRule>
    <cfRule type="expression" dxfId="62" priority="64" stopIfTrue="1">
      <formula>O57=S57</formula>
    </cfRule>
  </conditionalFormatting>
  <conditionalFormatting sqref="S57:U58">
    <cfRule type="expression" dxfId="61" priority="61" stopIfTrue="1">
      <formula>S57&gt;O57</formula>
    </cfRule>
    <cfRule type="expression" dxfId="60" priority="62" stopIfTrue="1">
      <formula>S57=O57</formula>
    </cfRule>
  </conditionalFormatting>
  <conditionalFormatting sqref="O57:Q58">
    <cfRule type="expression" dxfId="59" priority="59" stopIfTrue="1">
      <formula>O57&gt;S57</formula>
    </cfRule>
    <cfRule type="expression" dxfId="58" priority="60" stopIfTrue="1">
      <formula>O57=S57</formula>
    </cfRule>
  </conditionalFormatting>
  <conditionalFormatting sqref="S57:U58">
    <cfRule type="expression" dxfId="57" priority="57" stopIfTrue="1">
      <formula>S57&gt;O57</formula>
    </cfRule>
    <cfRule type="expression" dxfId="56" priority="58" stopIfTrue="1">
      <formula>S57=O57</formula>
    </cfRule>
  </conditionalFormatting>
  <conditionalFormatting sqref="O61:Q62">
    <cfRule type="expression" dxfId="55" priority="55" stopIfTrue="1">
      <formula>O61&gt;S61</formula>
    </cfRule>
    <cfRule type="expression" dxfId="54" priority="56" stopIfTrue="1">
      <formula>O61=S61</formula>
    </cfRule>
  </conditionalFormatting>
  <conditionalFormatting sqref="S61:U62">
    <cfRule type="expression" dxfId="53" priority="53" stopIfTrue="1">
      <formula>S61&gt;O61</formula>
    </cfRule>
    <cfRule type="expression" dxfId="52" priority="54" stopIfTrue="1">
      <formula>S61=O61</formula>
    </cfRule>
  </conditionalFormatting>
  <conditionalFormatting sqref="O61:Q62">
    <cfRule type="expression" dxfId="51" priority="51" stopIfTrue="1">
      <formula>O61&gt;S61</formula>
    </cfRule>
    <cfRule type="expression" dxfId="50" priority="52" stopIfTrue="1">
      <formula>O61=S61</formula>
    </cfRule>
  </conditionalFormatting>
  <conditionalFormatting sqref="S61:U62">
    <cfRule type="expression" dxfId="49" priority="49" stopIfTrue="1">
      <formula>S61&gt;O61</formula>
    </cfRule>
    <cfRule type="expression" dxfId="48" priority="50" stopIfTrue="1">
      <formula>S61=O61</formula>
    </cfRule>
  </conditionalFormatting>
  <conditionalFormatting sqref="O63:Q64">
    <cfRule type="expression" dxfId="47" priority="47" stopIfTrue="1">
      <formula>O63&gt;S63</formula>
    </cfRule>
    <cfRule type="expression" dxfId="46" priority="48" stopIfTrue="1">
      <formula>O63=S63</formula>
    </cfRule>
  </conditionalFormatting>
  <conditionalFormatting sqref="S63:U64">
    <cfRule type="expression" dxfId="45" priority="45" stopIfTrue="1">
      <formula>S63&gt;O63</formula>
    </cfRule>
    <cfRule type="expression" dxfId="44" priority="46" stopIfTrue="1">
      <formula>S63=O63</formula>
    </cfRule>
  </conditionalFormatting>
  <conditionalFormatting sqref="O63:Q64">
    <cfRule type="expression" dxfId="43" priority="43" stopIfTrue="1">
      <formula>O63&gt;S63</formula>
    </cfRule>
    <cfRule type="expression" dxfId="42" priority="44" stopIfTrue="1">
      <formula>O63=S63</formula>
    </cfRule>
  </conditionalFormatting>
  <conditionalFormatting sqref="S63:U64">
    <cfRule type="expression" dxfId="41" priority="41" stopIfTrue="1">
      <formula>S63&gt;O63</formula>
    </cfRule>
    <cfRule type="expression" dxfId="40" priority="42" stopIfTrue="1">
      <formula>S63=O63</formula>
    </cfRule>
  </conditionalFormatting>
  <conditionalFormatting sqref="O65:Q66">
    <cfRule type="expression" dxfId="39" priority="39" stopIfTrue="1">
      <formula>O65&gt;S65</formula>
    </cfRule>
    <cfRule type="expression" dxfId="38" priority="40" stopIfTrue="1">
      <formula>O65=S65</formula>
    </cfRule>
  </conditionalFormatting>
  <conditionalFormatting sqref="S65:U66">
    <cfRule type="expression" dxfId="37" priority="37" stopIfTrue="1">
      <formula>S65&gt;O65</formula>
    </cfRule>
    <cfRule type="expression" dxfId="36" priority="38" stopIfTrue="1">
      <formula>S65=O65</formula>
    </cfRule>
  </conditionalFormatting>
  <conditionalFormatting sqref="O65:Q66">
    <cfRule type="expression" dxfId="35" priority="35" stopIfTrue="1">
      <formula>O65&gt;S65</formula>
    </cfRule>
    <cfRule type="expression" dxfId="34" priority="36" stopIfTrue="1">
      <formula>O65=S65</formula>
    </cfRule>
  </conditionalFormatting>
  <conditionalFormatting sqref="S65:U66">
    <cfRule type="expression" dxfId="33" priority="33" stopIfTrue="1">
      <formula>S65&gt;O65</formula>
    </cfRule>
    <cfRule type="expression" dxfId="32" priority="34" stopIfTrue="1">
      <formula>S65=O65</formula>
    </cfRule>
  </conditionalFormatting>
  <conditionalFormatting sqref="O67:Q68">
    <cfRule type="expression" dxfId="31" priority="31" stopIfTrue="1">
      <formula>O67&gt;S67</formula>
    </cfRule>
    <cfRule type="expression" dxfId="30" priority="32" stopIfTrue="1">
      <formula>O67=S67</formula>
    </cfRule>
  </conditionalFormatting>
  <conditionalFormatting sqref="S67:U68">
    <cfRule type="expression" dxfId="29" priority="29" stopIfTrue="1">
      <formula>S67&gt;O67</formula>
    </cfRule>
    <cfRule type="expression" dxfId="28" priority="30" stopIfTrue="1">
      <formula>S67=O67</formula>
    </cfRule>
  </conditionalFormatting>
  <conditionalFormatting sqref="O67:Q68">
    <cfRule type="expression" dxfId="27" priority="27" stopIfTrue="1">
      <formula>O67&gt;S67</formula>
    </cfRule>
    <cfRule type="expression" dxfId="26" priority="28" stopIfTrue="1">
      <formula>O67=S67</formula>
    </cfRule>
  </conditionalFormatting>
  <conditionalFormatting sqref="S67:U68">
    <cfRule type="expression" dxfId="25" priority="25" stopIfTrue="1">
      <formula>S67&gt;O67</formula>
    </cfRule>
    <cfRule type="expression" dxfId="24" priority="26" stopIfTrue="1">
      <formula>S67=O67</formula>
    </cfRule>
  </conditionalFormatting>
  <conditionalFormatting sqref="O69:Q70">
    <cfRule type="expression" dxfId="23" priority="23" stopIfTrue="1">
      <formula>O69&gt;S69</formula>
    </cfRule>
    <cfRule type="expression" dxfId="22" priority="24" stopIfTrue="1">
      <formula>O69=S69</formula>
    </cfRule>
  </conditionalFormatting>
  <conditionalFormatting sqref="S69:U70">
    <cfRule type="expression" dxfId="21" priority="21" stopIfTrue="1">
      <formula>S69&gt;O69</formula>
    </cfRule>
    <cfRule type="expression" dxfId="20" priority="22" stopIfTrue="1">
      <formula>S69=O69</formula>
    </cfRule>
  </conditionalFormatting>
  <conditionalFormatting sqref="O69:Q70">
    <cfRule type="expression" dxfId="19" priority="19" stopIfTrue="1">
      <formula>O69&gt;S69</formula>
    </cfRule>
    <cfRule type="expression" dxfId="18" priority="20" stopIfTrue="1">
      <formula>O69=S69</formula>
    </cfRule>
  </conditionalFormatting>
  <conditionalFormatting sqref="S69:U70">
    <cfRule type="expression" dxfId="17" priority="17" stopIfTrue="1">
      <formula>S69&gt;O69</formula>
    </cfRule>
    <cfRule type="expression" dxfId="16" priority="18" stopIfTrue="1">
      <formula>S69=O69</formula>
    </cfRule>
  </conditionalFormatting>
  <conditionalFormatting sqref="O71:Q72">
    <cfRule type="expression" dxfId="15" priority="15" stopIfTrue="1">
      <formula>O71&gt;S71</formula>
    </cfRule>
    <cfRule type="expression" dxfId="14" priority="16" stopIfTrue="1">
      <formula>O71=S71</formula>
    </cfRule>
  </conditionalFormatting>
  <conditionalFormatting sqref="S71:U72">
    <cfRule type="expression" dxfId="13" priority="13" stopIfTrue="1">
      <formula>S71&gt;O71</formula>
    </cfRule>
    <cfRule type="expression" dxfId="12" priority="14" stopIfTrue="1">
      <formula>S71=O71</formula>
    </cfRule>
  </conditionalFormatting>
  <conditionalFormatting sqref="O71:Q72">
    <cfRule type="expression" dxfId="11" priority="11" stopIfTrue="1">
      <formula>O71&gt;S71</formula>
    </cfRule>
    <cfRule type="expression" dxfId="10" priority="12" stopIfTrue="1">
      <formula>O71=S71</formula>
    </cfRule>
  </conditionalFormatting>
  <conditionalFormatting sqref="S71:U72">
    <cfRule type="expression" dxfId="9" priority="9" stopIfTrue="1">
      <formula>S71&gt;O71</formula>
    </cfRule>
    <cfRule type="expression" dxfId="8" priority="10" stopIfTrue="1">
      <formula>S71=O71</formula>
    </cfRule>
  </conditionalFormatting>
  <conditionalFormatting sqref="O73:Q74">
    <cfRule type="expression" dxfId="7" priority="7" stopIfTrue="1">
      <formula>O73&gt;S73</formula>
    </cfRule>
    <cfRule type="expression" dxfId="6" priority="8" stopIfTrue="1">
      <formula>O73=S73</formula>
    </cfRule>
  </conditionalFormatting>
  <conditionalFormatting sqref="S73:U74">
    <cfRule type="expression" dxfId="5" priority="5" stopIfTrue="1">
      <formula>S73&gt;O73</formula>
    </cfRule>
    <cfRule type="expression" dxfId="4" priority="6" stopIfTrue="1">
      <formula>S73=O73</formula>
    </cfRule>
  </conditionalFormatting>
  <conditionalFormatting sqref="O73:Q74">
    <cfRule type="expression" dxfId="3" priority="3" stopIfTrue="1">
      <formula>O73&gt;S73</formula>
    </cfRule>
    <cfRule type="expression" dxfId="2" priority="4" stopIfTrue="1">
      <formula>O73=S73</formula>
    </cfRule>
  </conditionalFormatting>
  <conditionalFormatting sqref="S73:U74">
    <cfRule type="expression" dxfId="1" priority="1" stopIfTrue="1">
      <formula>S73&gt;O73</formula>
    </cfRule>
    <cfRule type="expression" dxfId="0" priority="2" stopIfTrue="1">
      <formula>S73=O73</formula>
    </cfRule>
  </conditionalFormatting>
  <pageMargins left="0.7" right="0.7" top="0.75" bottom="0.75" header="0.3" footer="0.3"/>
  <pageSetup paperSize="9" scale="83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A組（６チーム対戦表） </vt:lpstr>
      <vt:lpstr>Ｂ組（６チーム対戦表）</vt:lpstr>
      <vt:lpstr>Ｃ組（６チーム対戦表）</vt:lpstr>
      <vt:lpstr>Ｄ組（菊池Ｇ，５チーム対戦表）</vt:lpstr>
      <vt:lpstr>'A組（６チーム対戦表） '!Print_Area</vt:lpstr>
      <vt:lpstr>'Ｂ組（６チーム対戦表）'!Print_Area</vt:lpstr>
      <vt:lpstr>'Ｃ組（６チーム対戦表）'!Print_Area</vt:lpstr>
      <vt:lpstr>'Ｄ組（菊池Ｇ，５チーム対戦表）'!Print_Area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第６９回市民体育大会兼第３２回サントアンドレ市長杯少年サッカー大会</dc:title>
  <dc:creator>高崎市少年サッカー育成協議会</dc:creator>
  <cp:lastPrinted>2014-10-28T09:21:33Z</cp:lastPrinted>
  <dcterms:created xsi:type="dcterms:W3CDTF">2009-04-01T06:01:04Z</dcterms:created>
  <dcterms:modified xsi:type="dcterms:W3CDTF">2014-11-10T22:46:40Z</dcterms:modified>
</cp:coreProperties>
</file>